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63" i="1"/>
  <c r="G70"/>
  <c r="G94"/>
  <c r="G100"/>
  <c r="G101"/>
  <c r="G103"/>
  <c r="G104"/>
  <c r="G107"/>
  <c r="G108"/>
  <c r="G111"/>
  <c r="G112"/>
  <c r="G114"/>
  <c r="G115"/>
  <c r="G116"/>
  <c r="G121"/>
  <c r="G123"/>
  <c r="G124"/>
  <c r="G125"/>
  <c r="G126"/>
  <c r="G139"/>
  <c r="G141"/>
  <c r="G152"/>
  <c r="G156"/>
  <c r="G159"/>
  <c r="G161"/>
  <c r="G170"/>
  <c r="G171"/>
  <c r="G177"/>
  <c r="G179"/>
  <c r="G181"/>
  <c r="G182"/>
  <c r="G184"/>
  <c r="G190"/>
  <c r="G191"/>
  <c r="G201"/>
  <c r="G202"/>
  <c r="G207"/>
  <c r="G208"/>
  <c r="G209"/>
  <c r="G211"/>
  <c r="G212"/>
  <c r="G62"/>
  <c r="G56"/>
  <c r="G25"/>
  <c r="G31"/>
  <c r="G23"/>
  <c r="G24"/>
  <c r="G22"/>
  <c r="D207"/>
  <c r="D181"/>
  <c r="D170"/>
  <c r="D156"/>
  <c r="D152"/>
  <c r="D138"/>
  <c r="D137" s="1"/>
  <c r="D123"/>
  <c r="D124"/>
  <c r="D125"/>
  <c r="D22"/>
  <c r="D23"/>
  <c r="D103"/>
  <c r="D62"/>
  <c r="D24"/>
  <c r="G137" l="1"/>
  <c r="D136"/>
  <c r="G138"/>
  <c r="G136" l="1"/>
  <c r="G8" l="1"/>
  <c r="G9"/>
  <c r="G11"/>
  <c r="G12"/>
  <c r="G13"/>
  <c r="G14"/>
  <c r="G15"/>
  <c r="G16"/>
  <c r="G17"/>
  <c r="G18"/>
  <c r="G20"/>
  <c r="G21"/>
  <c r="G7"/>
  <c r="D7"/>
  <c r="D8"/>
</calcChain>
</file>

<file path=xl/sharedStrings.xml><?xml version="1.0" encoding="utf-8"?>
<sst xmlns="http://schemas.openxmlformats.org/spreadsheetml/2006/main" count="221" uniqueCount="93">
  <si>
    <t>Oznaka</t>
  </si>
  <si>
    <t>SVEUKUPNO</t>
  </si>
  <si>
    <t>43513 THALASSOTHERAPIA - SPECIJALNA BOLNICA ZA MEDICINSKU REHABILITACIJU BOLESTI SRCA, PLUĆA I REUMATIZMA</t>
  </si>
  <si>
    <t>Izvor: 111 Porezni i ostali prihodi</t>
  </si>
  <si>
    <t>Izvor: 181 Prenesena sredstva - opći prihodi i primici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</si>
  <si>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</si>
  <si>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</si>
  <si>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</si>
  <si>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445 Prihodi za decentralizirane funkcije - zdravstvene ustanove</t>
  </si>
  <si>
    <t>Izvor: 483 Prenesena sredstva - namjenski prihodi - proračunski korisnici</t>
  </si>
  <si>
    <t>Izvor: 521 Pomoći - proračunski korisnici</t>
  </si>
  <si>
    <t>Izvor: 621 Donacije - proračunski korisnici</t>
  </si>
  <si>
    <t>Izvor: 682 Prenesena sredstva - donacije - proračunski korisnici</t>
  </si>
  <si>
    <t>Izvor: 721 Prihodi od prodaje ili zamjene nefinancijske imovine i naknade s naslova osiguranja</t>
  </si>
  <si>
    <t>Izvor: 731 Prihodi od prodaje ili zamjene nefin. imov. i naknade štete s naslova osiguranja - prorač. korisnici</t>
  </si>
  <si>
    <t>Izvor: 831 Namjenski primici-proračunski korisnici</t>
  </si>
  <si>
    <t>Program: 4206 Sigurnost zdravlja i prava na zdravstvene usluge</t>
  </si>
  <si>
    <t>A 420602 Dostupnost na sekundarnoj razini zdravstvene zaštite</t>
  </si>
  <si>
    <t>31 Rashodi za zaposlene</t>
  </si>
  <si>
    <t>3111 Plaće za redovan rad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</si>
  <si>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</si>
  <si>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</si>
  <si>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</si>
  <si>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</si>
  <si>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32 Materijalni rashodi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</si>
  <si>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</si>
  <si>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</si>
  <si>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</si>
  <si>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</si>
  <si>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</si>
  <si>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</si>
  <si>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</si>
  <si>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</si>
  <si>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</si>
  <si>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</si>
  <si>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</si>
  <si>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</si>
  <si>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</si>
  <si>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</si>
  <si>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</si>
  <si>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</si>
  <si>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</si>
  <si>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</si>
  <si>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</si>
  <si>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</si>
  <si>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</si>
  <si>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</si>
  <si>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</si>
  <si>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</si>
  <si>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</si>
  <si>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3423 Kamate za primljene kredite i zajmove od kreditnih i ostalih financijskih institucija izvan javnog sektora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</si>
  <si>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</si>
  <si>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</si>
  <si>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</si>
  <si>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</si>
  <si>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3133 Doprinosi za obvezno osiguranje u slučaju nezaposlenosti</t>
  </si>
  <si>
    <t>3241 Naknade troškova osobama izvan radnog odnosa</t>
  </si>
  <si>
    <t>38 Ostali rashodi</t>
  </si>
  <si>
    <t>3831 Naknade šteta pravnim i fizičkim osobama</t>
  </si>
  <si>
    <t>3835 Ostale kazne</t>
  </si>
  <si>
    <t>A 420603 Specijalizacije doktora medicine</t>
  </si>
  <si>
    <t>Program: 4207 Unaprjeđenje kvalitete zdravstvene zaštite</t>
  </si>
  <si>
    <t>A 420712 Programi edukacije, prevencije i promocije zdravlja</t>
  </si>
  <si>
    <t>Program: 4208 Investicije u zdravstvenu infrastrukturu</t>
  </si>
  <si>
    <t>K 420802 Ulaganje i opremanje objekata</t>
  </si>
  <si>
    <t>42 Rashodi za nabavu proizvedene dugotrajne imovine</t>
  </si>
  <si>
    <t>4224 Medicinska i laboratorijska oprema</t>
  </si>
  <si>
    <t>4262 Ulaganja u računalne programe</t>
  </si>
  <si>
    <t>4227 Uređaji, strojevi i oprema za ostale namjene</t>
  </si>
  <si>
    <t>45 Rashodi za dodatna ulaganja na nefinancijskoj imovini</t>
  </si>
  <si>
    <t>4511 Dodatna ulaganja na građevinskim objektima</t>
  </si>
  <si>
    <t>41 Rashodi za nabavu neproizvedene dugotrajne imovine</t>
  </si>
  <si>
    <t>4123 Licence</t>
  </si>
  <si>
    <t>4221 Uredska oprema i namještaj</t>
  </si>
  <si>
    <t>4222 Komunikacijska oprema</t>
  </si>
  <si>
    <t>4223 Oprema za održavanje i zaštitu</t>
  </si>
  <si>
    <t>4521 Dodatna ulaganja na postrojenjima i opremi</t>
  </si>
  <si>
    <t>54 Izdaci za otplatu glavnice primljenih kredita i zajmova</t>
  </si>
  <si>
    <t>5443 Otplata glavnice primljenih kredita od tuzemnih kreditnih institucija izvan javnog sektora</t>
  </si>
  <si>
    <t>K 420803 Zanavljanje voznog parka</t>
  </si>
  <si>
    <t>K 420813 Energetska obnova zgrada</t>
  </si>
  <si>
    <t>Izvršenje I - XII 2023</t>
  </si>
  <si>
    <t>Izvorni plan 2024.</t>
  </si>
  <si>
    <t>Tekući plan 2024.</t>
  </si>
  <si>
    <t>Izvršenje I - XII 2024.</t>
  </si>
  <si>
    <t>Indeks 5/2</t>
  </si>
  <si>
    <t>Indeks 5/4</t>
  </si>
  <si>
    <t xml:space="preserve">II. POSEBNI DIO </t>
  </si>
  <si>
    <t>IZVJEŠTAJ PO PROGRAMSKOJ KLASIFIKACIJI - IZVRŠENJE RASHODA I IZDATAKA PO IZVORIMA FINANCIRANJA I EKONOMSKOJ KLASIFIKACIJI</t>
  </si>
  <si>
    <t xml:space="preserve">za razdoblje od 01.01.2024. do 31.12.2024. 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</si>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</sst>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 applyAlignment="1">
      <alignment horizontal="left" indent="1"/>
    </xf>
    <xf numFmtId="0" fontId="21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0" fontId="20" fillId="33" borderId="10" xfId="0" applyFont="1" applyFill="1" applyBorder="1" applyAlignment="1">
      <alignment horizontal="left" wrapText="1" indent="1"/>
    </xf>
    <xf numFmtId="4" fontId="20" fillId="33" borderId="10" xfId="0" applyNumberFormat="1" applyFont="1" applyFill="1" applyBorder="1" applyAlignment="1">
      <alignment horizontal="right" wrapText="1" indent="1"/>
    </xf>
    <xf numFmtId="0" fontId="20" fillId="33" borderId="10" xfId="0" applyFont="1" applyFill="1" applyBorder="1" applyAlignment="1">
      <alignment horizontal="righ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 indent="1"/>
    </xf>
    <xf numFmtId="0" fontId="19" fillId="0" borderId="15" xfId="0" applyFont="1" applyBorder="1" applyAlignment="1">
      <alignment horizontal="center" vertical="center" wrapText="1" indent="1"/>
    </xf>
    <xf numFmtId="0" fontId="19" fillId="0" borderId="16" xfId="0" applyFont="1" applyBorder="1" applyAlignment="1">
      <alignment horizontal="center" vertical="center" wrapText="1" indent="1"/>
    </xf>
    <xf numFmtId="0" fontId="19" fillId="0" borderId="17" xfId="0" applyFont="1" applyBorder="1" applyAlignment="1">
      <alignment horizontal="center" vertical="center" wrapText="1" indent="1"/>
    </xf>
    <xf numFmtId="0" fontId="19" fillId="0" borderId="18" xfId="0" applyFont="1" applyBorder="1" applyAlignment="1">
      <alignment horizontal="center" vertical="center" wrapText="1" indent="1"/>
    </xf>
    <xf numFmtId="0" fontId="19" fillId="0" borderId="19" xfId="0" applyFont="1" applyBorder="1" applyAlignment="1">
      <alignment horizontal="center" vertical="center" wrapText="1" indent="1"/>
    </xf>
    <xf numFmtId="2" fontId="18" fillId="0" borderId="0" xfId="0" applyNumberFormat="1" applyFont="1" applyAlignment="1">
      <alignment horizontal="left" indent="1"/>
    </xf>
    <xf numFmtId="4" fontId="21" fillId="34" borderId="10" xfId="0" applyNumberFormat="1" applyFont="1" applyFill="1" applyBorder="1" applyAlignment="1">
      <alignment horizontal="right" wrapText="1" indent="1"/>
    </xf>
    <xf numFmtId="0" fontId="21" fillId="34" borderId="10" xfId="0" applyFont="1" applyFill="1" applyBorder="1" applyAlignment="1">
      <alignment horizontal="right" wrapText="1" indent="1"/>
    </xf>
    <xf numFmtId="4" fontId="21" fillId="35" borderId="10" xfId="0" applyNumberFormat="1" applyFont="1" applyFill="1" applyBorder="1" applyAlignment="1">
      <alignment horizontal="right" wrapText="1" indent="1"/>
    </xf>
    <xf numFmtId="0" fontId="21" fillId="35" borderId="10" xfId="0" applyFont="1" applyFill="1" applyBorder="1" applyAlignment="1">
      <alignment horizontal="righ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22" fillId="34" borderId="10" xfId="0" applyFont="1" applyFill="1" applyBorder="1" applyAlignment="1">
      <alignment horizontal="right" wrapText="1" indent="1"/>
    </xf>
    <xf numFmtId="0" fontId="22" fillId="34" borderId="10" xfId="0" applyFont="1" applyFill="1" applyBorder="1" applyAlignment="1">
      <alignment horizontal="left" wrapText="1" indent="1"/>
    </xf>
    <xf numFmtId="4" fontId="21" fillId="0" borderId="10" xfId="0" applyNumberFormat="1" applyFont="1" applyFill="1" applyBorder="1" applyAlignment="1">
      <alignment horizontal="right" wrapText="1" indent="1"/>
    </xf>
    <xf numFmtId="4" fontId="18" fillId="0" borderId="0" xfId="0" applyNumberFormat="1" applyFont="1" applyAlignment="1">
      <alignment horizontal="left" indent="1"/>
    </xf>
    <xf numFmtId="0" fontId="20" fillId="0" borderId="10" xfId="0" applyFont="1" applyFill="1" applyBorder="1" applyAlignment="1">
      <alignment horizontal="left" wrapText="1" indent="1"/>
    </xf>
    <xf numFmtId="0" fontId="21" fillId="0" borderId="10" xfId="0" applyFont="1" applyFill="1" applyBorder="1" applyAlignment="1">
      <alignment horizontal="left" wrapText="1" indent="1"/>
    </xf>
    <xf numFmtId="0" fontId="21" fillId="0" borderId="10" xfId="0" applyFont="1" applyFill="1" applyBorder="1" applyAlignment="1">
      <alignment horizontal="right" wrapText="1" indent="1"/>
    </xf>
    <xf numFmtId="0" fontId="21" fillId="33" borderId="20" xfId="0" applyFont="1" applyFill="1" applyBorder="1" applyAlignment="1">
      <alignment horizontal="left" wrapText="1" indent="1"/>
    </xf>
    <xf numFmtId="2" fontId="21" fillId="33" borderId="21" xfId="0" applyNumberFormat="1" applyFont="1" applyFill="1" applyBorder="1" applyAlignment="1">
      <alignment horizontal="right" wrapText="1" indent="1"/>
    </xf>
    <xf numFmtId="0" fontId="21" fillId="33" borderId="22" xfId="0" applyFont="1" applyFill="1" applyBorder="1" applyAlignment="1">
      <alignment horizontal="left" wrapText="1" indent="1"/>
    </xf>
    <xf numFmtId="0" fontId="20" fillId="33" borderId="22" xfId="0" applyFont="1" applyFill="1" applyBorder="1" applyAlignment="1">
      <alignment horizontal="left" wrapText="1" indent="3"/>
    </xf>
    <xf numFmtId="2" fontId="20" fillId="33" borderId="21" xfId="0" applyNumberFormat="1" applyFont="1" applyFill="1" applyBorder="1" applyAlignment="1">
      <alignment horizontal="right" wrapText="1" indent="1"/>
    </xf>
    <xf numFmtId="0" fontId="21" fillId="35" borderId="22" xfId="0" applyFont="1" applyFill="1" applyBorder="1" applyAlignment="1">
      <alignment horizontal="left" wrapText="1" indent="1"/>
    </xf>
    <xf numFmtId="2" fontId="21" fillId="35" borderId="23" xfId="0" applyNumberFormat="1" applyFont="1" applyFill="1" applyBorder="1" applyAlignment="1">
      <alignment horizontal="right" wrapText="1" indent="1"/>
    </xf>
    <xf numFmtId="0" fontId="21" fillId="34" borderId="22" xfId="0" applyFont="1" applyFill="1" applyBorder="1" applyAlignment="1">
      <alignment horizontal="left" wrapText="1" indent="1"/>
    </xf>
    <xf numFmtId="2" fontId="21" fillId="34" borderId="23" xfId="0" applyNumberFormat="1" applyFont="1" applyFill="1" applyBorder="1" applyAlignment="1">
      <alignment horizontal="right" wrapText="1" indent="1"/>
    </xf>
    <xf numFmtId="0" fontId="21" fillId="33" borderId="22" xfId="0" applyFont="1" applyFill="1" applyBorder="1" applyAlignment="1">
      <alignment horizontal="left" wrapText="1" indent="3"/>
    </xf>
    <xf numFmtId="2" fontId="21" fillId="0" borderId="23" xfId="0" applyNumberFormat="1" applyFont="1" applyFill="1" applyBorder="1" applyAlignment="1">
      <alignment horizontal="right" wrapText="1" indent="1"/>
    </xf>
    <xf numFmtId="0" fontId="21" fillId="33" borderId="22" xfId="0" applyFont="1" applyFill="1" applyBorder="1" applyAlignment="1">
      <alignment horizontal="left" wrapText="1" indent="4"/>
    </xf>
    <xf numFmtId="0" fontId="20" fillId="33" borderId="22" xfId="0" applyFont="1" applyFill="1" applyBorder="1" applyAlignment="1">
      <alignment horizontal="left" wrapText="1" indent="5"/>
    </xf>
    <xf numFmtId="2" fontId="20" fillId="0" borderId="23" xfId="0" applyNumberFormat="1" applyFont="1" applyFill="1" applyBorder="1" applyAlignment="1">
      <alignment horizontal="right" wrapText="1" indent="1"/>
    </xf>
    <xf numFmtId="0" fontId="20" fillId="33" borderId="23" xfId="0" applyFont="1" applyFill="1" applyBorder="1" applyAlignment="1">
      <alignment horizontal="left" wrapText="1" indent="1"/>
    </xf>
    <xf numFmtId="2" fontId="21" fillId="33" borderId="23" xfId="0" applyNumberFormat="1" applyFont="1" applyFill="1" applyBorder="1" applyAlignment="1">
      <alignment horizontal="right" wrapText="1" indent="1"/>
    </xf>
    <xf numFmtId="2" fontId="20" fillId="33" borderId="23" xfId="0" applyNumberFormat="1" applyFont="1" applyFill="1" applyBorder="1" applyAlignment="1">
      <alignment horizontal="right" wrapText="1" indent="1"/>
    </xf>
    <xf numFmtId="0" fontId="22" fillId="34" borderId="22" xfId="0" applyFont="1" applyFill="1" applyBorder="1" applyAlignment="1">
      <alignment horizontal="left" wrapText="1" indent="2"/>
    </xf>
    <xf numFmtId="2" fontId="20" fillId="34" borderId="23" xfId="0" applyNumberFormat="1" applyFont="1" applyFill="1" applyBorder="1" applyAlignment="1">
      <alignment horizontal="right" wrapText="1" indent="1"/>
    </xf>
    <xf numFmtId="0" fontId="20" fillId="33" borderId="24" xfId="0" applyFont="1" applyFill="1" applyBorder="1" applyAlignment="1">
      <alignment horizontal="left" wrapText="1" indent="5"/>
    </xf>
    <xf numFmtId="0" fontId="20" fillId="33" borderId="25" xfId="0" applyFont="1" applyFill="1" applyBorder="1" applyAlignment="1">
      <alignment horizontal="left" wrapText="1" indent="1"/>
    </xf>
    <xf numFmtId="4" fontId="21" fillId="33" borderId="25" xfId="0" applyNumberFormat="1" applyFont="1" applyFill="1" applyBorder="1" applyAlignment="1">
      <alignment horizontal="right" wrapText="1" indent="1"/>
    </xf>
    <xf numFmtId="0" fontId="20" fillId="33" borderId="25" xfId="0" applyFont="1" applyFill="1" applyBorder="1" applyAlignment="1">
      <alignment horizontal="right" wrapText="1" indent="1"/>
    </xf>
    <xf numFmtId="2" fontId="20" fillId="33" borderId="26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8"/>
  <sheetViews>
    <sheetView tabSelected="1" topLeftCell="A211" workbookViewId="0">
      <selection activeCell="A216" sqref="A216"/>
    </sheetView>
  </sheetViews>
  <sheetFormatPr defaultRowHeight="11.25"/>
  <cols>
    <col min="1" max="1" width="40" style="1" customWidth="1"/>
    <col min="2" max="5" width="15.7109375" style="1" customWidth="1"/>
    <col min="6" max="7" width="10.7109375" style="1" customWidth="1"/>
    <col min="8" max="8" width="9.140625" style="1"/>
    <col min="9" max="9" width="15" style="1" bestFit="1" customWidth="1"/>
    <col min="10" max="16384" width="9.140625" style="1"/>
  </cols>
  <sheetData>
    <row r="1" spans="1:10">
      <c r="A1" s="1" t="s">
        <v>2</v>
      </c>
    </row>
    <row r="2" spans="1:10">
      <c r="A2" s="1" t="s">
        <v>87</v>
      </c>
    </row>
    <row r="3" spans="1:10">
      <c r="A3" s="1" t="s">
        <v>88</v>
      </c>
    </row>
    <row r="4" spans="1:10" ht="12" thickBot="1">
      <c r="A4" s="1" t="s">
        <v>89</v>
      </c>
    </row>
    <row r="5" spans="1:10" ht="45.75" customHeight="1" thickBot="1">
      <c r="A5" s="13" t="s">
        <v>0</v>
      </c>
      <c r="B5" s="14" t="s">
        <v>81</v>
      </c>
      <c r="C5" s="16" t="s">
        <v>82</v>
      </c>
      <c r="D5" s="14" t="s">
        <v>83</v>
      </c>
      <c r="E5" s="16" t="s">
        <v>84</v>
      </c>
      <c r="F5" s="14" t="s">
        <v>85</v>
      </c>
      <c r="G5" s="17" t="s">
        <v>86</v>
      </c>
    </row>
    <row r="6" spans="1:10" ht="12.95" customHeight="1" thickBot="1">
      <c r="A6" s="10">
        <v>1</v>
      </c>
      <c r="B6" s="15">
        <v>2</v>
      </c>
      <c r="C6" s="11">
        <v>3</v>
      </c>
      <c r="D6" s="15">
        <v>4</v>
      </c>
      <c r="E6" s="11">
        <v>5</v>
      </c>
      <c r="F6" s="15">
        <v>6</v>
      </c>
      <c r="G6" s="12">
        <v>7</v>
      </c>
    </row>
    <row r="7" spans="1:10" ht="12.75">
      <c r="A7" s="31" t="s">
        <v>1</v>
      </c>
      <c r="B7" s="8">
        <v>12702769.300000001</v>
      </c>
      <c r="C7" s="8">
        <v>16873576.379999999</v>
      </c>
      <c r="D7" s="8">
        <f>D8</f>
        <v>17522824.300000001</v>
      </c>
      <c r="E7" s="8">
        <v>16791704.280000001</v>
      </c>
      <c r="F7" s="9">
        <v>132.19</v>
      </c>
      <c r="G7" s="32">
        <f>E7/D7*100</f>
        <v>95.827613131976676</v>
      </c>
      <c r="I7" s="18"/>
      <c r="J7" s="18"/>
    </row>
    <row r="8" spans="1:10" ht="51">
      <c r="A8" s="33" t="s">
        <v>2</v>
      </c>
      <c r="B8" s="3">
        <v>12702769.300000001</v>
      </c>
      <c r="C8" s="3">
        <v>16873576.379999999</v>
      </c>
      <c r="D8" s="3">
        <f>D9+D10+D11+D12+D13+D14+D15+D16+D17+D18+D20+D21</f>
        <v>17522824.300000001</v>
      </c>
      <c r="E8" s="3">
        <v>16791704.280000001</v>
      </c>
      <c r="F8" s="4">
        <v>132.19</v>
      </c>
      <c r="G8" s="32">
        <f t="shared" ref="G8:G21" si="0">E8/D8*100</f>
        <v>95.827613131976676</v>
      </c>
      <c r="I8" s="18"/>
      <c r="J8" s="18"/>
    </row>
    <row r="9" spans="1:10" ht="12.75" customHeight="1">
      <c r="A9" s="34" t="s">
        <v>3</v>
      </c>
      <c r="B9" s="6">
        <v>55698.75</v>
      </c>
      <c r="C9" s="6">
        <v>502000</v>
      </c>
      <c r="D9" s="6">
        <v>502000</v>
      </c>
      <c r="E9" s="6">
        <v>255872.78</v>
      </c>
      <c r="F9" s="7">
        <v>459.39</v>
      </c>
      <c r="G9" s="35">
        <f t="shared" si="0"/>
        <v>50.970673306772909</v>
      </c>
      <c r="I9" s="18"/>
      <c r="J9" s="18"/>
    </row>
    <row r="10" spans="1:10" ht="25.5">
      <c r="A10" s="34" t="s">
        <v>4</v>
      </c>
      <c r="B10" s="6">
        <v>95154.98</v>
      </c>
      <c r="C10" s="6">
        <v>112500</v>
      </c>
      <c r="D10" s="6">
        <v>112500</v>
      </c>
      <c r="E10" s="5"/>
      <c r="F10" s="5"/>
      <c r="G10" s="35"/>
      <c r="I10" s="18"/>
      <c r="J10" s="18"/>
    </row>
    <row r="11" spans="1:10" ht="25.5">
      <c r="A11" s="34" t="s">
        <v>5</v>
      </c>
      <c r="B11" s="6">
        <v>2115127.73</v>
      </c>
      <c r="C11" s="6">
        <v>2530900</v>
      </c>
      <c r="D11" s="6">
        <v>2180900</v>
      </c>
      <c r="E11" s="6">
        <v>2093492.32</v>
      </c>
      <c r="F11" s="7">
        <v>98.98</v>
      </c>
      <c r="G11" s="35">
        <f t="shared" si="0"/>
        <v>95.992128020541983</v>
      </c>
      <c r="I11" s="18"/>
      <c r="J11" s="18"/>
    </row>
    <row r="12" spans="1:10" ht="25.5">
      <c r="A12" s="34" t="s">
        <v>6</v>
      </c>
      <c r="B12" s="6">
        <v>257467.51</v>
      </c>
      <c r="C12" s="6">
        <v>65052.9</v>
      </c>
      <c r="D12" s="6">
        <v>64980.82</v>
      </c>
      <c r="E12" s="6">
        <v>64980.82</v>
      </c>
      <c r="F12" s="7">
        <v>25.24</v>
      </c>
      <c r="G12" s="35">
        <f t="shared" si="0"/>
        <v>100</v>
      </c>
      <c r="I12" s="18"/>
      <c r="J12" s="18"/>
    </row>
    <row r="13" spans="1:10" ht="25.5">
      <c r="A13" s="34" t="s">
        <v>7</v>
      </c>
      <c r="B13" s="6">
        <v>9290310.7100000009</v>
      </c>
      <c r="C13" s="6">
        <v>10822180</v>
      </c>
      <c r="D13" s="6">
        <v>11821500</v>
      </c>
      <c r="E13" s="6">
        <v>11360998.890000001</v>
      </c>
      <c r="F13" s="7">
        <v>122.29</v>
      </c>
      <c r="G13" s="35">
        <f t="shared" si="0"/>
        <v>96.104545869813478</v>
      </c>
      <c r="I13" s="18"/>
      <c r="J13" s="18"/>
    </row>
    <row r="14" spans="1:10" ht="25.5">
      <c r="A14" s="34" t="s">
        <v>8</v>
      </c>
      <c r="B14" s="6">
        <v>517471.76</v>
      </c>
      <c r="C14" s="6">
        <v>340000</v>
      </c>
      <c r="D14" s="6">
        <v>340000</v>
      </c>
      <c r="E14" s="6">
        <v>578573.07999999996</v>
      </c>
      <c r="F14" s="7">
        <v>111.81</v>
      </c>
      <c r="G14" s="35">
        <f t="shared" si="0"/>
        <v>170.16855294117644</v>
      </c>
      <c r="I14" s="18"/>
      <c r="J14" s="18"/>
    </row>
    <row r="15" spans="1:10" ht="25.5">
      <c r="A15" s="34" t="s">
        <v>9</v>
      </c>
      <c r="B15" s="6">
        <v>66196.070000000007</v>
      </c>
      <c r="C15" s="6">
        <v>284323.48</v>
      </c>
      <c r="D15" s="6">
        <v>284323.48</v>
      </c>
      <c r="E15" s="6">
        <v>284323.48</v>
      </c>
      <c r="F15" s="7">
        <v>429.52</v>
      </c>
      <c r="G15" s="35">
        <f t="shared" si="0"/>
        <v>100</v>
      </c>
      <c r="I15" s="18"/>
      <c r="J15" s="18"/>
    </row>
    <row r="16" spans="1:10" ht="12.75">
      <c r="A16" s="34" t="s">
        <v>10</v>
      </c>
      <c r="B16" s="6">
        <v>117637.46</v>
      </c>
      <c r="C16" s="6">
        <v>77000</v>
      </c>
      <c r="D16" s="6">
        <v>77000</v>
      </c>
      <c r="E16" s="6">
        <v>67511</v>
      </c>
      <c r="F16" s="7">
        <v>57.39</v>
      </c>
      <c r="G16" s="35">
        <f t="shared" si="0"/>
        <v>87.676623376623368</v>
      </c>
      <c r="I16" s="18"/>
      <c r="J16" s="18"/>
    </row>
    <row r="17" spans="1:10" ht="12.75">
      <c r="A17" s="34" t="s">
        <v>11</v>
      </c>
      <c r="B17" s="6">
        <v>15030.76</v>
      </c>
      <c r="C17" s="6">
        <v>28500</v>
      </c>
      <c r="D17" s="6">
        <v>28500</v>
      </c>
      <c r="E17" s="6">
        <v>12129.13</v>
      </c>
      <c r="F17" s="7">
        <v>80.7</v>
      </c>
      <c r="G17" s="35">
        <f t="shared" si="0"/>
        <v>42.558350877192979</v>
      </c>
      <c r="I17" s="18"/>
      <c r="J17" s="18"/>
    </row>
    <row r="18" spans="1:10" ht="25.5">
      <c r="A18" s="34" t="s">
        <v>12</v>
      </c>
      <c r="B18" s="6">
        <v>1085.67</v>
      </c>
      <c r="C18" s="6">
        <v>1120</v>
      </c>
      <c r="D18" s="6">
        <v>1120</v>
      </c>
      <c r="E18" s="6">
        <v>1120</v>
      </c>
      <c r="F18" s="7">
        <v>103.16</v>
      </c>
      <c r="G18" s="35">
        <f t="shared" si="0"/>
        <v>100</v>
      </c>
      <c r="I18" s="18"/>
      <c r="J18" s="18"/>
    </row>
    <row r="19" spans="1:10" ht="38.25">
      <c r="A19" s="34" t="s">
        <v>13</v>
      </c>
      <c r="B19" s="6">
        <v>40000</v>
      </c>
      <c r="C19" s="5"/>
      <c r="D19" s="5"/>
      <c r="E19" s="5"/>
      <c r="F19" s="5"/>
      <c r="G19" s="35"/>
      <c r="I19" s="18"/>
      <c r="J19" s="18"/>
    </row>
    <row r="20" spans="1:10" ht="38.25">
      <c r="A20" s="34" t="s">
        <v>14</v>
      </c>
      <c r="B20" s="6">
        <v>131587.9</v>
      </c>
      <c r="C20" s="6">
        <v>55000</v>
      </c>
      <c r="D20" s="6">
        <v>55000</v>
      </c>
      <c r="E20" s="6">
        <v>17702.78</v>
      </c>
      <c r="F20" s="7">
        <v>13.45</v>
      </c>
      <c r="G20" s="35">
        <f t="shared" si="0"/>
        <v>32.186872727272728</v>
      </c>
      <c r="I20" s="18"/>
      <c r="J20" s="18"/>
    </row>
    <row r="21" spans="1:10" ht="25.5">
      <c r="A21" s="34" t="s">
        <v>15</v>
      </c>
      <c r="B21" s="5"/>
      <c r="C21" s="6">
        <v>2055000</v>
      </c>
      <c r="D21" s="6">
        <v>2055000</v>
      </c>
      <c r="E21" s="6">
        <v>2055000</v>
      </c>
      <c r="F21" s="5"/>
      <c r="G21" s="35">
        <f t="shared" si="0"/>
        <v>100</v>
      </c>
      <c r="I21" s="18"/>
      <c r="J21" s="18"/>
    </row>
    <row r="22" spans="1:10" ht="30" customHeight="1">
      <c r="A22" s="36" t="s">
        <v>16</v>
      </c>
      <c r="B22" s="21">
        <v>11235726.76</v>
      </c>
      <c r="C22" s="21">
        <v>13254564</v>
      </c>
      <c r="D22" s="21">
        <f>D23+D114</f>
        <v>13916620</v>
      </c>
      <c r="E22" s="21">
        <v>13382372.51</v>
      </c>
      <c r="F22" s="22">
        <v>119.11</v>
      </c>
      <c r="G22" s="37">
        <f>E22/D22*100</f>
        <v>96.161083007224462</v>
      </c>
      <c r="I22" s="18"/>
      <c r="J22" s="18"/>
    </row>
    <row r="23" spans="1:10" ht="30" customHeight="1">
      <c r="A23" s="38" t="s">
        <v>17</v>
      </c>
      <c r="B23" s="19">
        <v>11026892.98</v>
      </c>
      <c r="C23" s="19">
        <v>12939564</v>
      </c>
      <c r="D23" s="19">
        <f>D24+D62+D100+D103+D107+D111</f>
        <v>13601620</v>
      </c>
      <c r="E23" s="19">
        <v>13084181.869999999</v>
      </c>
      <c r="F23" s="20">
        <v>118.66</v>
      </c>
      <c r="G23" s="39">
        <f t="shared" ref="G23:G31" si="1">E23/D23*100</f>
        <v>96.195761019643243</v>
      </c>
      <c r="I23" s="18"/>
      <c r="J23" s="18"/>
    </row>
    <row r="24" spans="1:10" ht="25.5">
      <c r="A24" s="40" t="s">
        <v>5</v>
      </c>
      <c r="B24" s="3">
        <v>2057790.15</v>
      </c>
      <c r="C24" s="3">
        <v>2525900</v>
      </c>
      <c r="D24" s="26">
        <f>D25+D31+D56</f>
        <v>2164800</v>
      </c>
      <c r="E24" s="3">
        <v>2077650.19</v>
      </c>
      <c r="F24" s="4">
        <v>100.97</v>
      </c>
      <c r="G24" s="41">
        <f t="shared" si="1"/>
        <v>95.974232723577231</v>
      </c>
      <c r="I24" s="18"/>
      <c r="J24" s="18"/>
    </row>
    <row r="25" spans="1:10" ht="12.75">
      <c r="A25" s="42" t="s">
        <v>18</v>
      </c>
      <c r="B25" s="3">
        <v>1420389.1</v>
      </c>
      <c r="C25" s="3">
        <v>1563000</v>
      </c>
      <c r="D25" s="26">
        <v>1453220</v>
      </c>
      <c r="E25" s="3">
        <v>1365573.07</v>
      </c>
      <c r="F25" s="4">
        <v>96.14</v>
      </c>
      <c r="G25" s="41">
        <f t="shared" si="1"/>
        <v>93.968777611098119</v>
      </c>
      <c r="I25" s="18"/>
      <c r="J25" s="18"/>
    </row>
    <row r="26" spans="1:10" ht="12.75">
      <c r="A26" s="43" t="s">
        <v>19</v>
      </c>
      <c r="B26" s="6">
        <v>1057507.3400000001</v>
      </c>
      <c r="C26" s="5"/>
      <c r="D26" s="28"/>
      <c r="E26" s="6">
        <v>1124125.58</v>
      </c>
      <c r="F26" s="7">
        <v>106.3</v>
      </c>
      <c r="G26" s="44"/>
      <c r="I26" s="18"/>
      <c r="J26" s="18"/>
    </row>
    <row r="27" spans="1:10" ht="12.75">
      <c r="A27" s="43" t="s">
        <v>20</v>
      </c>
      <c r="B27" s="6">
        <v>9154.24</v>
      </c>
      <c r="C27" s="5"/>
      <c r="D27" s="28"/>
      <c r="E27" s="6">
        <v>19147.05</v>
      </c>
      <c r="F27" s="7">
        <v>209.16</v>
      </c>
      <c r="G27" s="44"/>
      <c r="I27" s="18"/>
      <c r="J27" s="18"/>
    </row>
    <row r="28" spans="1:10" ht="12.75">
      <c r="A28" s="43" t="s">
        <v>21</v>
      </c>
      <c r="B28" s="6">
        <v>83062.83</v>
      </c>
      <c r="C28" s="5"/>
      <c r="D28" s="28"/>
      <c r="E28" s="6">
        <v>3643.21</v>
      </c>
      <c r="F28" s="7">
        <v>4.3899999999999997</v>
      </c>
      <c r="G28" s="44"/>
      <c r="I28" s="18"/>
      <c r="J28" s="18"/>
    </row>
    <row r="29" spans="1:10" ht="12.75">
      <c r="A29" s="43" t="s">
        <v>22</v>
      </c>
      <c r="B29" s="6">
        <v>65482.36</v>
      </c>
      <c r="C29" s="5"/>
      <c r="D29" s="28"/>
      <c r="E29" s="6">
        <v>39764.949999999997</v>
      </c>
      <c r="F29" s="7">
        <v>60.73</v>
      </c>
      <c r="G29" s="44"/>
      <c r="I29" s="18"/>
      <c r="J29" s="18"/>
    </row>
    <row r="30" spans="1:10" ht="25.5">
      <c r="A30" s="43" t="s">
        <v>23</v>
      </c>
      <c r="B30" s="6">
        <v>205182.33</v>
      </c>
      <c r="C30" s="5"/>
      <c r="D30" s="28"/>
      <c r="E30" s="6">
        <v>178892.28</v>
      </c>
      <c r="F30" s="7">
        <v>87.19</v>
      </c>
      <c r="G30" s="44"/>
      <c r="I30" s="18"/>
      <c r="J30" s="18"/>
    </row>
    <row r="31" spans="1:10" ht="12.75">
      <c r="A31" s="42" t="s">
        <v>24</v>
      </c>
      <c r="B31" s="3">
        <v>630113.43000000005</v>
      </c>
      <c r="C31" s="3">
        <v>935000</v>
      </c>
      <c r="D31" s="26">
        <v>684680</v>
      </c>
      <c r="E31" s="3">
        <v>687818.99</v>
      </c>
      <c r="F31" s="4">
        <v>109.16</v>
      </c>
      <c r="G31" s="41">
        <f t="shared" si="1"/>
        <v>100.45846088683766</v>
      </c>
      <c r="I31" s="18"/>
      <c r="J31" s="18"/>
    </row>
    <row r="32" spans="1:10" ht="12.75">
      <c r="A32" s="43" t="s">
        <v>25</v>
      </c>
      <c r="B32" s="6">
        <v>4213.0200000000004</v>
      </c>
      <c r="C32" s="5"/>
      <c r="D32" s="28"/>
      <c r="E32" s="6">
        <v>4462.87</v>
      </c>
      <c r="F32" s="7">
        <v>105.93</v>
      </c>
      <c r="G32" s="45"/>
      <c r="I32" s="18"/>
      <c r="J32" s="18"/>
    </row>
    <row r="33" spans="1:10" ht="25.5">
      <c r="A33" s="43" t="s">
        <v>26</v>
      </c>
      <c r="B33" s="6">
        <v>18389.86</v>
      </c>
      <c r="C33" s="5"/>
      <c r="D33" s="28"/>
      <c r="E33" s="6">
        <v>10726.97</v>
      </c>
      <c r="F33" s="7">
        <v>58.33</v>
      </c>
      <c r="G33" s="45"/>
      <c r="I33" s="18"/>
      <c r="J33" s="18"/>
    </row>
    <row r="34" spans="1:10" ht="25.5">
      <c r="A34" s="43" t="s">
        <v>27</v>
      </c>
      <c r="B34" s="6">
        <v>8447.69</v>
      </c>
      <c r="C34" s="5"/>
      <c r="D34" s="28"/>
      <c r="E34" s="6">
        <v>4863.07</v>
      </c>
      <c r="F34" s="7">
        <v>57.57</v>
      </c>
      <c r="G34" s="45"/>
      <c r="I34" s="18"/>
      <c r="J34" s="18"/>
    </row>
    <row r="35" spans="1:10" ht="25.5">
      <c r="A35" s="43" t="s">
        <v>28</v>
      </c>
      <c r="B35" s="6">
        <v>23762.31</v>
      </c>
      <c r="C35" s="5"/>
      <c r="D35" s="28"/>
      <c r="E35" s="6">
        <v>26083.65</v>
      </c>
      <c r="F35" s="7">
        <v>109.77</v>
      </c>
      <c r="G35" s="45"/>
      <c r="I35" s="18"/>
      <c r="J35" s="18"/>
    </row>
    <row r="36" spans="1:10" ht="12.75">
      <c r="A36" s="43" t="s">
        <v>29</v>
      </c>
      <c r="B36" s="6">
        <v>233888.43</v>
      </c>
      <c r="C36" s="5"/>
      <c r="D36" s="28"/>
      <c r="E36" s="6">
        <v>295299.39</v>
      </c>
      <c r="F36" s="7">
        <v>126.26</v>
      </c>
      <c r="G36" s="45"/>
      <c r="I36" s="18"/>
      <c r="J36" s="18"/>
    </row>
    <row r="37" spans="1:10" ht="12.75">
      <c r="A37" s="43" t="s">
        <v>30</v>
      </c>
      <c r="B37" s="6">
        <v>99623.43</v>
      </c>
      <c r="C37" s="5"/>
      <c r="D37" s="28"/>
      <c r="E37" s="6">
        <v>69267.83</v>
      </c>
      <c r="F37" s="7">
        <v>69.53</v>
      </c>
      <c r="G37" s="45"/>
      <c r="I37" s="18"/>
      <c r="J37" s="18"/>
    </row>
    <row r="38" spans="1:10" ht="25.5">
      <c r="A38" s="43" t="s">
        <v>31</v>
      </c>
      <c r="B38" s="6">
        <v>9305.0400000000009</v>
      </c>
      <c r="C38" s="5"/>
      <c r="D38" s="28"/>
      <c r="E38" s="6">
        <v>13962.4</v>
      </c>
      <c r="F38" s="7">
        <v>150.05000000000001</v>
      </c>
      <c r="G38" s="45"/>
      <c r="I38" s="18"/>
      <c r="J38" s="18"/>
    </row>
    <row r="39" spans="1:10" ht="12.75">
      <c r="A39" s="43" t="s">
        <v>32</v>
      </c>
      <c r="B39" s="6">
        <v>9727.7900000000009</v>
      </c>
      <c r="C39" s="5"/>
      <c r="D39" s="28"/>
      <c r="E39" s="6">
        <v>10249.59</v>
      </c>
      <c r="F39" s="7">
        <v>105.36</v>
      </c>
      <c r="G39" s="45"/>
      <c r="I39" s="18"/>
      <c r="J39" s="18"/>
    </row>
    <row r="40" spans="1:10" ht="25.5">
      <c r="A40" s="43" t="s">
        <v>33</v>
      </c>
      <c r="B40" s="6">
        <v>1861</v>
      </c>
      <c r="C40" s="5"/>
      <c r="D40" s="28"/>
      <c r="E40" s="6">
        <v>1416.72</v>
      </c>
      <c r="F40" s="7">
        <v>76.13</v>
      </c>
      <c r="G40" s="45"/>
      <c r="I40" s="18"/>
      <c r="J40" s="18"/>
    </row>
    <row r="41" spans="1:10" ht="12.75">
      <c r="A41" s="43" t="s">
        <v>34</v>
      </c>
      <c r="B41" s="6">
        <v>4976.66</v>
      </c>
      <c r="C41" s="5"/>
      <c r="D41" s="28"/>
      <c r="E41" s="6">
        <v>7085.66</v>
      </c>
      <c r="F41" s="7">
        <v>142.38</v>
      </c>
      <c r="G41" s="45"/>
      <c r="I41" s="18"/>
      <c r="J41" s="18"/>
    </row>
    <row r="42" spans="1:10" ht="25.5">
      <c r="A42" s="43" t="s">
        <v>35</v>
      </c>
      <c r="B42" s="6">
        <v>53525.36</v>
      </c>
      <c r="C42" s="5"/>
      <c r="D42" s="28"/>
      <c r="E42" s="6">
        <v>26519.9</v>
      </c>
      <c r="F42" s="7">
        <v>49.55</v>
      </c>
      <c r="G42" s="45"/>
      <c r="I42" s="18"/>
      <c r="J42" s="18"/>
    </row>
    <row r="43" spans="1:10" ht="12.75">
      <c r="A43" s="43" t="s">
        <v>36</v>
      </c>
      <c r="B43" s="6">
        <v>8669.49</v>
      </c>
      <c r="C43" s="5"/>
      <c r="D43" s="28"/>
      <c r="E43" s="6">
        <v>15116.2</v>
      </c>
      <c r="F43" s="7">
        <v>174.36</v>
      </c>
      <c r="G43" s="45"/>
      <c r="I43" s="18"/>
      <c r="J43" s="18"/>
    </row>
    <row r="44" spans="1:10" ht="12.75">
      <c r="A44" s="43" t="s">
        <v>37</v>
      </c>
      <c r="B44" s="6">
        <v>34227.230000000003</v>
      </c>
      <c r="C44" s="5"/>
      <c r="D44" s="28"/>
      <c r="E44" s="6">
        <v>36583.78</v>
      </c>
      <c r="F44" s="7">
        <v>106.89</v>
      </c>
      <c r="G44" s="45"/>
      <c r="I44" s="18"/>
      <c r="J44" s="18"/>
    </row>
    <row r="45" spans="1:10" ht="12.75">
      <c r="A45" s="43" t="s">
        <v>38</v>
      </c>
      <c r="B45" s="6">
        <v>8871.5499999999993</v>
      </c>
      <c r="C45" s="5"/>
      <c r="D45" s="28"/>
      <c r="E45" s="6">
        <v>26639.72</v>
      </c>
      <c r="F45" s="7">
        <v>300.27999999999997</v>
      </c>
      <c r="G45" s="45"/>
      <c r="I45" s="18"/>
      <c r="J45" s="18"/>
    </row>
    <row r="46" spans="1:10" ht="12.75">
      <c r="A46" s="43" t="s">
        <v>39</v>
      </c>
      <c r="B46" s="6">
        <v>32958.480000000003</v>
      </c>
      <c r="C46" s="5"/>
      <c r="D46" s="28"/>
      <c r="E46" s="6">
        <v>20765.009999999998</v>
      </c>
      <c r="F46" s="7">
        <v>63</v>
      </c>
      <c r="G46" s="45"/>
      <c r="I46" s="18"/>
      <c r="J46" s="18"/>
    </row>
    <row r="47" spans="1:10" ht="12.75">
      <c r="A47" s="43" t="s">
        <v>40</v>
      </c>
      <c r="B47" s="6">
        <v>28124.91</v>
      </c>
      <c r="C47" s="5"/>
      <c r="D47" s="28"/>
      <c r="E47" s="6">
        <v>34059.660000000003</v>
      </c>
      <c r="F47" s="7">
        <v>121.1</v>
      </c>
      <c r="G47" s="45"/>
      <c r="I47" s="18"/>
      <c r="J47" s="18"/>
    </row>
    <row r="48" spans="1:10" ht="12.75">
      <c r="A48" s="43" t="s">
        <v>41</v>
      </c>
      <c r="B48" s="6">
        <v>7709.97</v>
      </c>
      <c r="C48" s="5"/>
      <c r="D48" s="28"/>
      <c r="E48" s="6">
        <v>17863.14</v>
      </c>
      <c r="F48" s="7">
        <v>231.69</v>
      </c>
      <c r="G48" s="45"/>
      <c r="I48" s="18"/>
      <c r="J48" s="18"/>
    </row>
    <row r="49" spans="1:10" ht="12.75">
      <c r="A49" s="43" t="s">
        <v>42</v>
      </c>
      <c r="B49" s="6">
        <v>19258.78</v>
      </c>
      <c r="C49" s="5"/>
      <c r="D49" s="28"/>
      <c r="E49" s="6">
        <v>39363.800000000003</v>
      </c>
      <c r="F49" s="7">
        <v>204.39</v>
      </c>
      <c r="G49" s="45"/>
      <c r="I49" s="18"/>
      <c r="J49" s="18"/>
    </row>
    <row r="50" spans="1:10" ht="25.5">
      <c r="A50" s="43" t="s">
        <v>43</v>
      </c>
      <c r="B50" s="6">
        <v>2961.54</v>
      </c>
      <c r="C50" s="5"/>
      <c r="D50" s="28"/>
      <c r="E50" s="6">
        <v>3544.02</v>
      </c>
      <c r="F50" s="7">
        <v>119.67</v>
      </c>
      <c r="G50" s="45"/>
      <c r="I50" s="18"/>
      <c r="J50" s="18"/>
    </row>
    <row r="51" spans="1:10" ht="12.75">
      <c r="A51" s="43" t="s">
        <v>44</v>
      </c>
      <c r="B51" s="6">
        <v>5973.76</v>
      </c>
      <c r="C51" s="5"/>
      <c r="D51" s="28"/>
      <c r="E51" s="6">
        <v>7080.59</v>
      </c>
      <c r="F51" s="7">
        <v>118.53</v>
      </c>
      <c r="G51" s="45"/>
      <c r="I51" s="18"/>
      <c r="J51" s="18"/>
    </row>
    <row r="52" spans="1:10" ht="12.75">
      <c r="A52" s="43" t="s">
        <v>45</v>
      </c>
      <c r="B52" s="6">
        <v>7334.56</v>
      </c>
      <c r="C52" s="5"/>
      <c r="D52" s="28"/>
      <c r="E52" s="6">
        <v>8234.24</v>
      </c>
      <c r="F52" s="7">
        <v>112.27</v>
      </c>
      <c r="G52" s="45"/>
      <c r="I52" s="18"/>
      <c r="J52" s="18"/>
    </row>
    <row r="53" spans="1:10" ht="12.75">
      <c r="A53" s="43" t="s">
        <v>46</v>
      </c>
      <c r="B53" s="6">
        <v>1302.3399999999999</v>
      </c>
      <c r="C53" s="5"/>
      <c r="D53" s="28"/>
      <c r="E53" s="6">
        <v>1000</v>
      </c>
      <c r="F53" s="7">
        <v>76.78</v>
      </c>
      <c r="G53" s="45"/>
      <c r="I53" s="18"/>
      <c r="J53" s="18"/>
    </row>
    <row r="54" spans="1:10" ht="12.75">
      <c r="A54" s="43" t="s">
        <v>47</v>
      </c>
      <c r="B54" s="6">
        <v>1884.27</v>
      </c>
      <c r="C54" s="5"/>
      <c r="D54" s="28"/>
      <c r="E54" s="6">
        <v>2000</v>
      </c>
      <c r="F54" s="7">
        <v>106.14</v>
      </c>
      <c r="G54" s="45"/>
      <c r="I54" s="18"/>
      <c r="J54" s="18"/>
    </row>
    <row r="55" spans="1:10" ht="25.5">
      <c r="A55" s="43" t="s">
        <v>48</v>
      </c>
      <c r="B55" s="6">
        <v>3115.96</v>
      </c>
      <c r="C55" s="5"/>
      <c r="D55" s="28"/>
      <c r="E55" s="6">
        <v>5630.78</v>
      </c>
      <c r="F55" s="7">
        <v>180.71</v>
      </c>
      <c r="G55" s="45"/>
      <c r="I55" s="18"/>
      <c r="J55" s="18"/>
    </row>
    <row r="56" spans="1:10" ht="12.75">
      <c r="A56" s="42" t="s">
        <v>49</v>
      </c>
      <c r="B56" s="3">
        <v>7287.62</v>
      </c>
      <c r="C56" s="3">
        <v>27900</v>
      </c>
      <c r="D56" s="26">
        <v>26900</v>
      </c>
      <c r="E56" s="3">
        <v>24258.13</v>
      </c>
      <c r="F56" s="4">
        <v>332.87</v>
      </c>
      <c r="G56" s="46">
        <f>E56/D56*100</f>
        <v>90.178921933085505</v>
      </c>
      <c r="I56" s="18"/>
      <c r="J56" s="18"/>
    </row>
    <row r="57" spans="1:10" ht="51">
      <c r="A57" s="43" t="s">
        <v>50</v>
      </c>
      <c r="B57" s="6">
        <v>3000.37</v>
      </c>
      <c r="C57" s="5"/>
      <c r="D57" s="28"/>
      <c r="E57" s="6">
        <v>14924.05</v>
      </c>
      <c r="F57" s="7">
        <v>497.41</v>
      </c>
      <c r="G57" s="45"/>
      <c r="I57" s="18"/>
      <c r="J57" s="18"/>
    </row>
    <row r="58" spans="1:10" ht="25.5">
      <c r="A58" s="43" t="s">
        <v>51</v>
      </c>
      <c r="B58" s="6">
        <v>1214.26</v>
      </c>
      <c r="C58" s="5"/>
      <c r="D58" s="28"/>
      <c r="E58" s="7">
        <v>948.2</v>
      </c>
      <c r="F58" s="7">
        <v>78.09</v>
      </c>
      <c r="G58" s="45"/>
      <c r="I58" s="18"/>
      <c r="J58" s="18"/>
    </row>
    <row r="59" spans="1:10" ht="25.5">
      <c r="A59" s="43" t="s">
        <v>52</v>
      </c>
      <c r="B59" s="7">
        <v>153.68</v>
      </c>
      <c r="C59" s="5"/>
      <c r="D59" s="28"/>
      <c r="E59" s="7">
        <v>25.04</v>
      </c>
      <c r="F59" s="7">
        <v>16.29</v>
      </c>
      <c r="G59" s="45"/>
      <c r="I59" s="18"/>
      <c r="J59" s="18"/>
    </row>
    <row r="60" spans="1:10" ht="12.75">
      <c r="A60" s="43" t="s">
        <v>53</v>
      </c>
      <c r="B60" s="7">
        <v>16.82</v>
      </c>
      <c r="C60" s="5"/>
      <c r="D60" s="28"/>
      <c r="E60" s="7">
        <v>5.4</v>
      </c>
      <c r="F60" s="7">
        <v>32.1</v>
      </c>
      <c r="G60" s="45"/>
      <c r="I60" s="18"/>
      <c r="J60" s="18"/>
    </row>
    <row r="61" spans="1:10" ht="25.5">
      <c r="A61" s="43" t="s">
        <v>54</v>
      </c>
      <c r="B61" s="6">
        <v>2902.49</v>
      </c>
      <c r="C61" s="5"/>
      <c r="D61" s="28"/>
      <c r="E61" s="6">
        <v>8355.44</v>
      </c>
      <c r="F61" s="7">
        <v>287.87</v>
      </c>
      <c r="G61" s="45"/>
      <c r="I61" s="18"/>
      <c r="J61" s="18"/>
    </row>
    <row r="62" spans="1:10" ht="25.5">
      <c r="A62" s="40" t="s">
        <v>7</v>
      </c>
      <c r="B62" s="3">
        <v>8780100.5999999996</v>
      </c>
      <c r="C62" s="3">
        <v>10258044</v>
      </c>
      <c r="D62" s="26">
        <f>D63+D70+D94+D97</f>
        <v>11276200</v>
      </c>
      <c r="E62" s="3">
        <v>10908318.77</v>
      </c>
      <c r="F62" s="4">
        <v>124.24</v>
      </c>
      <c r="G62" s="46">
        <f>E62/D62*100</f>
        <v>96.737542523190427</v>
      </c>
      <c r="I62" s="18"/>
      <c r="J62" s="18"/>
    </row>
    <row r="63" spans="1:10" ht="12.75">
      <c r="A63" s="42" t="s">
        <v>18</v>
      </c>
      <c r="B63" s="3">
        <v>5303041.62</v>
      </c>
      <c r="C63" s="3">
        <v>6748600</v>
      </c>
      <c r="D63" s="26">
        <v>7648380</v>
      </c>
      <c r="E63" s="3">
        <v>7536725.8200000003</v>
      </c>
      <c r="F63" s="4">
        <v>142.12</v>
      </c>
      <c r="G63" s="46">
        <f t="shared" ref="G63:G126" si="2">E63/D63*100</f>
        <v>98.540159092513719</v>
      </c>
      <c r="I63" s="18"/>
      <c r="J63" s="18"/>
    </row>
    <row r="64" spans="1:10" ht="12.75">
      <c r="A64" s="43" t="s">
        <v>19</v>
      </c>
      <c r="B64" s="6">
        <v>3665654.44</v>
      </c>
      <c r="C64" s="5"/>
      <c r="D64" s="28"/>
      <c r="E64" s="6">
        <v>5696682.7800000003</v>
      </c>
      <c r="F64" s="7">
        <v>155.41</v>
      </c>
      <c r="G64" s="47"/>
      <c r="I64" s="18"/>
      <c r="J64" s="18"/>
    </row>
    <row r="65" spans="1:10" ht="12.75">
      <c r="A65" s="43" t="s">
        <v>20</v>
      </c>
      <c r="B65" s="6">
        <v>149866.60999999999</v>
      </c>
      <c r="C65" s="5"/>
      <c r="D65" s="28"/>
      <c r="E65" s="6">
        <v>211176.82</v>
      </c>
      <c r="F65" s="7">
        <v>140.91</v>
      </c>
      <c r="G65" s="47"/>
      <c r="I65" s="18"/>
      <c r="J65" s="18"/>
    </row>
    <row r="66" spans="1:10" ht="12.75">
      <c r="A66" s="43" t="s">
        <v>21</v>
      </c>
      <c r="B66" s="6">
        <v>453449.12</v>
      </c>
      <c r="C66" s="5"/>
      <c r="D66" s="28"/>
      <c r="E66" s="6">
        <v>144272.74</v>
      </c>
      <c r="F66" s="7">
        <v>31.82</v>
      </c>
      <c r="G66" s="47"/>
      <c r="I66" s="18"/>
      <c r="J66" s="18"/>
    </row>
    <row r="67" spans="1:10" ht="12.75">
      <c r="A67" s="43" t="s">
        <v>22</v>
      </c>
      <c r="B67" s="6">
        <v>337549.29</v>
      </c>
      <c r="C67" s="5"/>
      <c r="D67" s="28"/>
      <c r="E67" s="6">
        <v>484646.23</v>
      </c>
      <c r="F67" s="7">
        <v>143.58000000000001</v>
      </c>
      <c r="G67" s="47"/>
      <c r="I67" s="18"/>
      <c r="J67" s="18"/>
    </row>
    <row r="68" spans="1:10" ht="25.5">
      <c r="A68" s="43" t="s">
        <v>23</v>
      </c>
      <c r="B68" s="6">
        <v>696403.1</v>
      </c>
      <c r="C68" s="5"/>
      <c r="D68" s="28"/>
      <c r="E68" s="6">
        <v>999947.25</v>
      </c>
      <c r="F68" s="7">
        <v>143.59</v>
      </c>
      <c r="G68" s="47"/>
      <c r="I68" s="18"/>
      <c r="J68" s="18"/>
    </row>
    <row r="69" spans="1:10" ht="25.5">
      <c r="A69" s="43" t="s">
        <v>55</v>
      </c>
      <c r="B69" s="7">
        <v>119.06</v>
      </c>
      <c r="C69" s="5"/>
      <c r="D69" s="28"/>
      <c r="E69" s="5"/>
      <c r="F69" s="5"/>
      <c r="G69" s="47"/>
      <c r="I69" s="18"/>
      <c r="J69" s="18"/>
    </row>
    <row r="70" spans="1:10" ht="12.75">
      <c r="A70" s="42" t="s">
        <v>24</v>
      </c>
      <c r="B70" s="3">
        <v>3445697.47</v>
      </c>
      <c r="C70" s="3">
        <v>3479104</v>
      </c>
      <c r="D70" s="26">
        <v>3596480</v>
      </c>
      <c r="E70" s="3">
        <v>3350372.77</v>
      </c>
      <c r="F70" s="4">
        <v>97.23</v>
      </c>
      <c r="G70" s="46">
        <f t="shared" si="2"/>
        <v>93.156997119405645</v>
      </c>
      <c r="I70" s="18"/>
      <c r="J70" s="18"/>
    </row>
    <row r="71" spans="1:10" ht="12.75">
      <c r="A71" s="43" t="s">
        <v>25</v>
      </c>
      <c r="B71" s="6">
        <v>10933.49</v>
      </c>
      <c r="C71" s="5"/>
      <c r="D71" s="28"/>
      <c r="E71" s="6">
        <v>14908.51</v>
      </c>
      <c r="F71" s="7">
        <v>136.36000000000001</v>
      </c>
      <c r="G71" s="47"/>
      <c r="I71" s="18"/>
      <c r="J71" s="18"/>
    </row>
    <row r="72" spans="1:10" ht="25.5">
      <c r="A72" s="43" t="s">
        <v>26</v>
      </c>
      <c r="B72" s="6">
        <v>151547.68</v>
      </c>
      <c r="C72" s="5"/>
      <c r="D72" s="28"/>
      <c r="E72" s="6">
        <v>168835.23</v>
      </c>
      <c r="F72" s="7">
        <v>111.41</v>
      </c>
      <c r="G72" s="47"/>
      <c r="I72" s="18"/>
      <c r="J72" s="18"/>
    </row>
    <row r="73" spans="1:10" ht="25.5">
      <c r="A73" s="43" t="s">
        <v>27</v>
      </c>
      <c r="B73" s="6">
        <v>27759.97</v>
      </c>
      <c r="C73" s="5"/>
      <c r="D73" s="28"/>
      <c r="E73" s="6">
        <v>19240.75</v>
      </c>
      <c r="F73" s="7">
        <v>69.31</v>
      </c>
      <c r="G73" s="47"/>
      <c r="I73" s="18"/>
      <c r="J73" s="18"/>
    </row>
    <row r="74" spans="1:10" ht="25.5">
      <c r="A74" s="43" t="s">
        <v>28</v>
      </c>
      <c r="B74" s="6">
        <v>101497.07</v>
      </c>
      <c r="C74" s="5"/>
      <c r="D74" s="28"/>
      <c r="E74" s="6">
        <v>107239.77</v>
      </c>
      <c r="F74" s="7">
        <v>105.66</v>
      </c>
      <c r="G74" s="47"/>
      <c r="I74" s="18"/>
      <c r="J74" s="18"/>
    </row>
    <row r="75" spans="1:10" ht="12.75">
      <c r="A75" s="43" t="s">
        <v>29</v>
      </c>
      <c r="B75" s="6">
        <v>1907639.52</v>
      </c>
      <c r="C75" s="5"/>
      <c r="D75" s="28"/>
      <c r="E75" s="6">
        <v>1806649.78</v>
      </c>
      <c r="F75" s="7">
        <v>94.71</v>
      </c>
      <c r="G75" s="47"/>
      <c r="I75" s="18"/>
      <c r="J75" s="18"/>
    </row>
    <row r="76" spans="1:10" ht="12.75">
      <c r="A76" s="43" t="s">
        <v>30</v>
      </c>
      <c r="B76" s="6">
        <v>367187.31</v>
      </c>
      <c r="C76" s="5"/>
      <c r="D76" s="28"/>
      <c r="E76" s="6">
        <v>339523.17</v>
      </c>
      <c r="F76" s="7">
        <v>92.47</v>
      </c>
      <c r="G76" s="47"/>
      <c r="I76" s="18"/>
      <c r="J76" s="18"/>
    </row>
    <row r="77" spans="1:10" ht="25.5">
      <c r="A77" s="43" t="s">
        <v>31</v>
      </c>
      <c r="B77" s="6">
        <v>52164.95</v>
      </c>
      <c r="C77" s="5"/>
      <c r="D77" s="28"/>
      <c r="E77" s="6">
        <v>54182.7</v>
      </c>
      <c r="F77" s="7">
        <v>103.87</v>
      </c>
      <c r="G77" s="47"/>
      <c r="I77" s="18"/>
      <c r="J77" s="18"/>
    </row>
    <row r="78" spans="1:10" ht="12.75">
      <c r="A78" s="43" t="s">
        <v>32</v>
      </c>
      <c r="B78" s="6">
        <v>26791.08</v>
      </c>
      <c r="C78" s="5"/>
      <c r="D78" s="28"/>
      <c r="E78" s="6">
        <v>26482.81</v>
      </c>
      <c r="F78" s="7">
        <v>98.85</v>
      </c>
      <c r="G78" s="47"/>
      <c r="I78" s="18"/>
      <c r="J78" s="18"/>
    </row>
    <row r="79" spans="1:10" ht="25.5">
      <c r="A79" s="43" t="s">
        <v>33</v>
      </c>
      <c r="B79" s="6">
        <v>7472.43</v>
      </c>
      <c r="C79" s="5"/>
      <c r="D79" s="28"/>
      <c r="E79" s="6">
        <v>4706.43</v>
      </c>
      <c r="F79" s="7">
        <v>62.98</v>
      </c>
      <c r="G79" s="47"/>
      <c r="I79" s="18"/>
      <c r="J79" s="18"/>
    </row>
    <row r="80" spans="1:10" ht="12.75">
      <c r="A80" s="43" t="s">
        <v>34</v>
      </c>
      <c r="B80" s="6">
        <v>34805.07</v>
      </c>
      <c r="C80" s="5"/>
      <c r="D80" s="28"/>
      <c r="E80" s="6">
        <v>29023.17</v>
      </c>
      <c r="F80" s="7">
        <v>83.39</v>
      </c>
      <c r="G80" s="47"/>
      <c r="I80" s="18"/>
      <c r="J80" s="18"/>
    </row>
    <row r="81" spans="1:10" ht="25.5">
      <c r="A81" s="43" t="s">
        <v>35</v>
      </c>
      <c r="B81" s="6">
        <v>146252.81</v>
      </c>
      <c r="C81" s="5"/>
      <c r="D81" s="28"/>
      <c r="E81" s="6">
        <v>114445.59</v>
      </c>
      <c r="F81" s="7">
        <v>78.25</v>
      </c>
      <c r="G81" s="47"/>
      <c r="I81" s="18"/>
      <c r="J81" s="18"/>
    </row>
    <row r="82" spans="1:10" ht="12.75">
      <c r="A82" s="43" t="s">
        <v>36</v>
      </c>
      <c r="B82" s="6">
        <v>40908.660000000003</v>
      </c>
      <c r="C82" s="5"/>
      <c r="D82" s="28"/>
      <c r="E82" s="6">
        <v>36511.42</v>
      </c>
      <c r="F82" s="7">
        <v>89.25</v>
      </c>
      <c r="G82" s="47"/>
      <c r="I82" s="18"/>
      <c r="J82" s="18"/>
    </row>
    <row r="83" spans="1:10" ht="12.75">
      <c r="A83" s="43" t="s">
        <v>37</v>
      </c>
      <c r="B83" s="6">
        <v>124244.85</v>
      </c>
      <c r="C83" s="5"/>
      <c r="D83" s="28"/>
      <c r="E83" s="6">
        <v>145932.81</v>
      </c>
      <c r="F83" s="7">
        <v>117.46</v>
      </c>
      <c r="G83" s="47"/>
      <c r="I83" s="18"/>
      <c r="J83" s="18"/>
    </row>
    <row r="84" spans="1:10" ht="12.75">
      <c r="A84" s="43" t="s">
        <v>38</v>
      </c>
      <c r="B84" s="6">
        <v>45518.99</v>
      </c>
      <c r="C84" s="5"/>
      <c r="D84" s="28"/>
      <c r="E84" s="6">
        <v>58990.77</v>
      </c>
      <c r="F84" s="7">
        <v>129.6</v>
      </c>
      <c r="G84" s="47"/>
      <c r="I84" s="18"/>
      <c r="J84" s="18"/>
    </row>
    <row r="85" spans="1:10" ht="12.75">
      <c r="A85" s="43" t="s">
        <v>39</v>
      </c>
      <c r="B85" s="6">
        <v>89493.43</v>
      </c>
      <c r="C85" s="5"/>
      <c r="D85" s="28"/>
      <c r="E85" s="6">
        <v>107203.11</v>
      </c>
      <c r="F85" s="7">
        <v>119.79</v>
      </c>
      <c r="G85" s="47"/>
      <c r="I85" s="18"/>
      <c r="J85" s="18"/>
    </row>
    <row r="86" spans="1:10" ht="12.75">
      <c r="A86" s="43" t="s">
        <v>40</v>
      </c>
      <c r="B86" s="6">
        <v>115278.26</v>
      </c>
      <c r="C86" s="5"/>
      <c r="D86" s="28"/>
      <c r="E86" s="6">
        <v>105236.34</v>
      </c>
      <c r="F86" s="7">
        <v>91.29</v>
      </c>
      <c r="G86" s="47"/>
      <c r="I86" s="18"/>
      <c r="J86" s="18"/>
    </row>
    <row r="87" spans="1:10" ht="12.75">
      <c r="A87" s="43" t="s">
        <v>41</v>
      </c>
      <c r="B87" s="6">
        <v>52153.72</v>
      </c>
      <c r="C87" s="5"/>
      <c r="D87" s="28"/>
      <c r="E87" s="6">
        <v>59029.23</v>
      </c>
      <c r="F87" s="7">
        <v>113.18</v>
      </c>
      <c r="G87" s="47"/>
      <c r="I87" s="18"/>
      <c r="J87" s="18"/>
    </row>
    <row r="88" spans="1:10" ht="12.75">
      <c r="A88" s="43" t="s">
        <v>42</v>
      </c>
      <c r="B88" s="6">
        <v>95410.02</v>
      </c>
      <c r="C88" s="5"/>
      <c r="D88" s="28"/>
      <c r="E88" s="6">
        <v>104453.63</v>
      </c>
      <c r="F88" s="7">
        <v>109.48</v>
      </c>
      <c r="G88" s="47"/>
      <c r="I88" s="18"/>
      <c r="J88" s="18"/>
    </row>
    <row r="89" spans="1:10" ht="25.5">
      <c r="A89" s="43" t="s">
        <v>56</v>
      </c>
      <c r="B89" s="6">
        <v>1903.66</v>
      </c>
      <c r="C89" s="5"/>
      <c r="D89" s="28"/>
      <c r="E89" s="6">
        <v>2373.6</v>
      </c>
      <c r="F89" s="7">
        <v>124.69</v>
      </c>
      <c r="G89" s="47"/>
      <c r="I89" s="18"/>
      <c r="J89" s="18"/>
    </row>
    <row r="90" spans="1:10" ht="25.5">
      <c r="A90" s="43" t="s">
        <v>43</v>
      </c>
      <c r="B90" s="6">
        <v>8107.15</v>
      </c>
      <c r="C90" s="5"/>
      <c r="D90" s="28"/>
      <c r="E90" s="6">
        <v>9400.16</v>
      </c>
      <c r="F90" s="7">
        <v>115.95</v>
      </c>
      <c r="G90" s="47"/>
      <c r="I90" s="18"/>
      <c r="J90" s="18"/>
    </row>
    <row r="91" spans="1:10" ht="12.75">
      <c r="A91" s="43" t="s">
        <v>44</v>
      </c>
      <c r="B91" s="6">
        <v>24650.46</v>
      </c>
      <c r="C91" s="5"/>
      <c r="D91" s="28"/>
      <c r="E91" s="6">
        <v>21284.31</v>
      </c>
      <c r="F91" s="7">
        <v>86.34</v>
      </c>
      <c r="G91" s="47"/>
      <c r="I91" s="18"/>
      <c r="J91" s="18"/>
    </row>
    <row r="92" spans="1:10" ht="12.75">
      <c r="A92" s="43" t="s">
        <v>46</v>
      </c>
      <c r="B92" s="6">
        <v>3606.34</v>
      </c>
      <c r="C92" s="5"/>
      <c r="D92" s="28"/>
      <c r="E92" s="6">
        <v>4774.6499999999996</v>
      </c>
      <c r="F92" s="7">
        <v>132.4</v>
      </c>
      <c r="G92" s="47"/>
      <c r="I92" s="18"/>
      <c r="J92" s="18"/>
    </row>
    <row r="93" spans="1:10" ht="12.75">
      <c r="A93" s="43" t="s">
        <v>47</v>
      </c>
      <c r="B93" s="6">
        <v>10370.549999999999</v>
      </c>
      <c r="C93" s="5"/>
      <c r="D93" s="28"/>
      <c r="E93" s="6">
        <v>9944.83</v>
      </c>
      <c r="F93" s="7">
        <v>95.89</v>
      </c>
      <c r="G93" s="47"/>
      <c r="I93" s="18"/>
      <c r="J93" s="18"/>
    </row>
    <row r="94" spans="1:10" ht="12.75">
      <c r="A94" s="42" t="s">
        <v>49</v>
      </c>
      <c r="B94" s="3">
        <v>21274.57</v>
      </c>
      <c r="C94" s="3">
        <v>20340</v>
      </c>
      <c r="D94" s="26">
        <v>21340</v>
      </c>
      <c r="E94" s="3">
        <v>21220.18</v>
      </c>
      <c r="F94" s="4">
        <v>99.74</v>
      </c>
      <c r="G94" s="46">
        <f t="shared" si="2"/>
        <v>99.438519212746016</v>
      </c>
      <c r="I94" s="18"/>
      <c r="J94" s="18"/>
    </row>
    <row r="95" spans="1:10" ht="25.5">
      <c r="A95" s="43" t="s">
        <v>51</v>
      </c>
      <c r="B95" s="6">
        <v>3087.27</v>
      </c>
      <c r="C95" s="5"/>
      <c r="D95" s="28"/>
      <c r="E95" s="6">
        <v>4011.39</v>
      </c>
      <c r="F95" s="7">
        <v>129.93</v>
      </c>
      <c r="G95" s="47"/>
      <c r="I95" s="18"/>
      <c r="J95" s="18"/>
    </row>
    <row r="96" spans="1:10" ht="25.5">
      <c r="A96" s="43" t="s">
        <v>54</v>
      </c>
      <c r="B96" s="6">
        <v>18187.3</v>
      </c>
      <c r="C96" s="5"/>
      <c r="D96" s="28"/>
      <c r="E96" s="6">
        <v>17208.79</v>
      </c>
      <c r="F96" s="7">
        <v>94.62</v>
      </c>
      <c r="G96" s="47"/>
      <c r="I96" s="18"/>
      <c r="J96" s="18"/>
    </row>
    <row r="97" spans="1:10" ht="12.75">
      <c r="A97" s="42" t="s">
        <v>57</v>
      </c>
      <c r="B97" s="3">
        <v>10086.94</v>
      </c>
      <c r="C97" s="3">
        <v>10000</v>
      </c>
      <c r="D97" s="26">
        <v>10000</v>
      </c>
      <c r="E97" s="2"/>
      <c r="F97" s="2"/>
      <c r="G97" s="47"/>
      <c r="I97" s="18"/>
      <c r="J97" s="18"/>
    </row>
    <row r="98" spans="1:10" ht="25.5">
      <c r="A98" s="43" t="s">
        <v>58</v>
      </c>
      <c r="B98" s="6">
        <v>8759.7099999999991</v>
      </c>
      <c r="C98" s="5"/>
      <c r="D98" s="28"/>
      <c r="E98" s="5"/>
      <c r="F98" s="5"/>
      <c r="G98" s="47"/>
      <c r="I98" s="18"/>
      <c r="J98" s="18"/>
    </row>
    <row r="99" spans="1:10" ht="12.75">
      <c r="A99" s="43" t="s">
        <v>59</v>
      </c>
      <c r="B99" s="6">
        <v>1327.23</v>
      </c>
      <c r="C99" s="5"/>
      <c r="D99" s="28"/>
      <c r="E99" s="5"/>
      <c r="F99" s="5"/>
      <c r="G99" s="47"/>
      <c r="I99" s="18"/>
      <c r="J99" s="18"/>
    </row>
    <row r="100" spans="1:10" ht="25.5">
      <c r="A100" s="40" t="s">
        <v>10</v>
      </c>
      <c r="B100" s="3">
        <v>95119.38</v>
      </c>
      <c r="C100" s="3">
        <v>77000</v>
      </c>
      <c r="D100" s="26">
        <v>77000</v>
      </c>
      <c r="E100" s="3">
        <v>67511</v>
      </c>
      <c r="F100" s="4">
        <v>70.98</v>
      </c>
      <c r="G100" s="46">
        <f t="shared" si="2"/>
        <v>87.676623376623368</v>
      </c>
      <c r="I100" s="18"/>
      <c r="J100" s="18"/>
    </row>
    <row r="101" spans="1:10" ht="12.75">
      <c r="A101" s="42" t="s">
        <v>18</v>
      </c>
      <c r="B101" s="3">
        <v>95119.38</v>
      </c>
      <c r="C101" s="3">
        <v>77000</v>
      </c>
      <c r="D101" s="26">
        <v>77000</v>
      </c>
      <c r="E101" s="3">
        <v>67511</v>
      </c>
      <c r="F101" s="4">
        <v>70.98</v>
      </c>
      <c r="G101" s="46">
        <f t="shared" si="2"/>
        <v>87.676623376623368</v>
      </c>
      <c r="I101" s="18"/>
      <c r="J101" s="18"/>
    </row>
    <row r="102" spans="1:10" ht="12.75">
      <c r="A102" s="43" t="s">
        <v>19</v>
      </c>
      <c r="B102" s="6">
        <v>95119.38</v>
      </c>
      <c r="C102" s="5"/>
      <c r="D102" s="28"/>
      <c r="E102" s="6">
        <v>67511</v>
      </c>
      <c r="F102" s="7">
        <v>70.98</v>
      </c>
      <c r="G102" s="47"/>
      <c r="I102" s="18"/>
      <c r="J102" s="18"/>
    </row>
    <row r="103" spans="1:10" ht="25.5">
      <c r="A103" s="40" t="s">
        <v>11</v>
      </c>
      <c r="B103" s="3">
        <v>10627.5</v>
      </c>
      <c r="C103" s="3">
        <v>22500</v>
      </c>
      <c r="D103" s="26">
        <f>D104</f>
        <v>27500</v>
      </c>
      <c r="E103" s="3">
        <v>11879.13</v>
      </c>
      <c r="F103" s="4">
        <v>111.78</v>
      </c>
      <c r="G103" s="46">
        <f t="shared" si="2"/>
        <v>43.196836363636358</v>
      </c>
      <c r="I103" s="18"/>
      <c r="J103" s="18"/>
    </row>
    <row r="104" spans="1:10" ht="12.75">
      <c r="A104" s="42" t="s">
        <v>24</v>
      </c>
      <c r="B104" s="3">
        <v>10627.5</v>
      </c>
      <c r="C104" s="3">
        <v>22500</v>
      </c>
      <c r="D104" s="26">
        <v>27500</v>
      </c>
      <c r="E104" s="3">
        <v>11879.13</v>
      </c>
      <c r="F104" s="4">
        <v>111.78</v>
      </c>
      <c r="G104" s="46">
        <f t="shared" si="2"/>
        <v>43.196836363636358</v>
      </c>
      <c r="I104" s="18"/>
      <c r="J104" s="18"/>
    </row>
    <row r="105" spans="1:10" ht="12.75">
      <c r="A105" s="43" t="s">
        <v>25</v>
      </c>
      <c r="B105" s="6">
        <v>3816.5</v>
      </c>
      <c r="C105" s="5"/>
      <c r="D105" s="28"/>
      <c r="E105" s="6">
        <v>6187.76</v>
      </c>
      <c r="F105" s="7">
        <v>162.13</v>
      </c>
      <c r="G105" s="47"/>
      <c r="I105" s="18"/>
      <c r="J105" s="18"/>
    </row>
    <row r="106" spans="1:10" ht="25.5">
      <c r="A106" s="43" t="s">
        <v>27</v>
      </c>
      <c r="B106" s="6">
        <v>6811</v>
      </c>
      <c r="C106" s="5"/>
      <c r="D106" s="28"/>
      <c r="E106" s="6">
        <v>5691.37</v>
      </c>
      <c r="F106" s="7">
        <v>83.56</v>
      </c>
      <c r="G106" s="47"/>
      <c r="I106" s="18"/>
      <c r="J106" s="18"/>
    </row>
    <row r="107" spans="1:10" ht="25.5">
      <c r="A107" s="40" t="s">
        <v>12</v>
      </c>
      <c r="B107" s="3">
        <v>1085.67</v>
      </c>
      <c r="C107" s="3">
        <v>1120</v>
      </c>
      <c r="D107" s="26">
        <v>1120</v>
      </c>
      <c r="E107" s="3">
        <v>1120</v>
      </c>
      <c r="F107" s="4">
        <v>103.16</v>
      </c>
      <c r="G107" s="46">
        <f t="shared" si="2"/>
        <v>100</v>
      </c>
      <c r="I107" s="18"/>
      <c r="J107" s="18"/>
    </row>
    <row r="108" spans="1:10" ht="12.75">
      <c r="A108" s="42" t="s">
        <v>24</v>
      </c>
      <c r="B108" s="3">
        <v>1085.67</v>
      </c>
      <c r="C108" s="3">
        <v>1120</v>
      </c>
      <c r="D108" s="26">
        <v>1120</v>
      </c>
      <c r="E108" s="3">
        <v>1120</v>
      </c>
      <c r="F108" s="4">
        <v>103.16</v>
      </c>
      <c r="G108" s="46">
        <f t="shared" si="2"/>
        <v>100</v>
      </c>
      <c r="I108" s="18"/>
      <c r="J108" s="18"/>
    </row>
    <row r="109" spans="1:10" ht="12.75">
      <c r="A109" s="43" t="s">
        <v>25</v>
      </c>
      <c r="B109" s="5"/>
      <c r="C109" s="5"/>
      <c r="D109" s="28"/>
      <c r="E109" s="7">
        <v>620</v>
      </c>
      <c r="F109" s="5"/>
      <c r="G109" s="47"/>
      <c r="I109" s="18"/>
      <c r="J109" s="18"/>
    </row>
    <row r="110" spans="1:10" ht="25.5">
      <c r="A110" s="43" t="s">
        <v>27</v>
      </c>
      <c r="B110" s="6">
        <v>1085.67</v>
      </c>
      <c r="C110" s="5"/>
      <c r="D110" s="28"/>
      <c r="E110" s="7">
        <v>500</v>
      </c>
      <c r="F110" s="7">
        <v>46.05</v>
      </c>
      <c r="G110" s="47"/>
      <c r="I110" s="18"/>
      <c r="J110" s="18"/>
    </row>
    <row r="111" spans="1:10" ht="51">
      <c r="A111" s="40" t="s">
        <v>14</v>
      </c>
      <c r="B111" s="3">
        <v>82169.679999999993</v>
      </c>
      <c r="C111" s="3">
        <v>55000</v>
      </c>
      <c r="D111" s="26">
        <v>55000</v>
      </c>
      <c r="E111" s="3">
        <v>17702.78</v>
      </c>
      <c r="F111" s="4">
        <v>21.54</v>
      </c>
      <c r="G111" s="46">
        <f t="shared" si="2"/>
        <v>32.186872727272728</v>
      </c>
      <c r="I111" s="18"/>
      <c r="J111" s="18"/>
    </row>
    <row r="112" spans="1:10" ht="12.75">
      <c r="A112" s="42" t="s">
        <v>24</v>
      </c>
      <c r="B112" s="3">
        <v>82169.679999999993</v>
      </c>
      <c r="C112" s="3">
        <v>55000</v>
      </c>
      <c r="D112" s="3">
        <v>55000</v>
      </c>
      <c r="E112" s="3">
        <v>17702.78</v>
      </c>
      <c r="F112" s="4">
        <v>21.54</v>
      </c>
      <c r="G112" s="46">
        <f t="shared" si="2"/>
        <v>32.186872727272728</v>
      </c>
      <c r="I112" s="18"/>
      <c r="J112" s="18"/>
    </row>
    <row r="113" spans="1:10" ht="25.5">
      <c r="A113" s="43" t="s">
        <v>35</v>
      </c>
      <c r="B113" s="6">
        <v>82169.679999999993</v>
      </c>
      <c r="C113" s="5"/>
      <c r="D113" s="5"/>
      <c r="E113" s="6">
        <v>17702.78</v>
      </c>
      <c r="F113" s="7">
        <v>21.54</v>
      </c>
      <c r="G113" s="47"/>
      <c r="I113" s="18"/>
      <c r="J113" s="18"/>
    </row>
    <row r="114" spans="1:10" ht="30" customHeight="1">
      <c r="A114" s="38" t="s">
        <v>60</v>
      </c>
      <c r="B114" s="19">
        <v>208833.78</v>
      </c>
      <c r="C114" s="19">
        <v>315000</v>
      </c>
      <c r="D114" s="19">
        <v>315000</v>
      </c>
      <c r="E114" s="19">
        <v>298190.64</v>
      </c>
      <c r="F114" s="20">
        <v>142.79</v>
      </c>
      <c r="G114" s="39">
        <f t="shared" si="2"/>
        <v>94.663695238095244</v>
      </c>
      <c r="I114" s="18"/>
      <c r="J114" s="18"/>
    </row>
    <row r="115" spans="1:10" ht="25.5">
      <c r="A115" s="40" t="s">
        <v>7</v>
      </c>
      <c r="B115" s="3">
        <v>208833.78</v>
      </c>
      <c r="C115" s="3">
        <v>315000</v>
      </c>
      <c r="D115" s="3">
        <v>315000</v>
      </c>
      <c r="E115" s="3">
        <v>298190.64</v>
      </c>
      <c r="F115" s="4">
        <v>142.79</v>
      </c>
      <c r="G115" s="46">
        <f t="shared" si="2"/>
        <v>94.663695238095244</v>
      </c>
      <c r="I115" s="18"/>
      <c r="J115" s="18"/>
    </row>
    <row r="116" spans="1:10" ht="12.75">
      <c r="A116" s="42" t="s">
        <v>18</v>
      </c>
      <c r="B116" s="3">
        <v>206290.27</v>
      </c>
      <c r="C116" s="3">
        <v>311500</v>
      </c>
      <c r="D116" s="3">
        <v>311500</v>
      </c>
      <c r="E116" s="3">
        <v>295393.34999999998</v>
      </c>
      <c r="F116" s="4">
        <v>143.19</v>
      </c>
      <c r="G116" s="46">
        <f t="shared" si="2"/>
        <v>94.829325842696619</v>
      </c>
      <c r="I116" s="18"/>
      <c r="J116" s="18"/>
    </row>
    <row r="117" spans="1:10" ht="12.75">
      <c r="A117" s="43" t="s">
        <v>19</v>
      </c>
      <c r="B117" s="6">
        <v>152364</v>
      </c>
      <c r="C117" s="5"/>
      <c r="D117" s="5"/>
      <c r="E117" s="6">
        <v>241896.72</v>
      </c>
      <c r="F117" s="7">
        <v>158.76</v>
      </c>
      <c r="G117" s="47"/>
      <c r="I117" s="18"/>
      <c r="J117" s="18"/>
    </row>
    <row r="118" spans="1:10" ht="12.75">
      <c r="A118" s="43" t="s">
        <v>21</v>
      </c>
      <c r="B118" s="6">
        <v>19666.669999999998</v>
      </c>
      <c r="C118" s="5"/>
      <c r="D118" s="5"/>
      <c r="E118" s="6">
        <v>6307.7</v>
      </c>
      <c r="F118" s="7">
        <v>32.07</v>
      </c>
      <c r="G118" s="47"/>
      <c r="I118" s="18"/>
      <c r="J118" s="18"/>
    </row>
    <row r="119" spans="1:10" ht="12.75">
      <c r="A119" s="43" t="s">
        <v>22</v>
      </c>
      <c r="B119" s="6">
        <v>5872.44</v>
      </c>
      <c r="C119" s="5"/>
      <c r="D119" s="5"/>
      <c r="E119" s="6">
        <v>9338.92</v>
      </c>
      <c r="F119" s="7">
        <v>159.03</v>
      </c>
      <c r="G119" s="47"/>
      <c r="I119" s="18"/>
      <c r="J119" s="18"/>
    </row>
    <row r="120" spans="1:10" ht="25.5">
      <c r="A120" s="43" t="s">
        <v>23</v>
      </c>
      <c r="B120" s="6">
        <v>28387.16</v>
      </c>
      <c r="C120" s="5"/>
      <c r="D120" s="5"/>
      <c r="E120" s="6">
        <v>37850.01</v>
      </c>
      <c r="F120" s="7">
        <v>133.33000000000001</v>
      </c>
      <c r="G120" s="47"/>
      <c r="I120" s="18"/>
      <c r="J120" s="18"/>
    </row>
    <row r="121" spans="1:10" ht="12.75">
      <c r="A121" s="42" t="s">
        <v>24</v>
      </c>
      <c r="B121" s="3">
        <v>2543.5100000000002</v>
      </c>
      <c r="C121" s="3">
        <v>3500</v>
      </c>
      <c r="D121" s="3">
        <v>3500</v>
      </c>
      <c r="E121" s="3">
        <v>2797.29</v>
      </c>
      <c r="F121" s="4">
        <v>109.98</v>
      </c>
      <c r="G121" s="46">
        <f t="shared" si="2"/>
        <v>79.92257142857143</v>
      </c>
      <c r="I121" s="18"/>
      <c r="J121" s="18"/>
    </row>
    <row r="122" spans="1:10" ht="25.5">
      <c r="A122" s="43" t="s">
        <v>26</v>
      </c>
      <c r="B122" s="6">
        <v>2543.5100000000002</v>
      </c>
      <c r="C122" s="5"/>
      <c r="D122" s="5"/>
      <c r="E122" s="6">
        <v>2797.29</v>
      </c>
      <c r="F122" s="7">
        <v>109.98</v>
      </c>
      <c r="G122" s="47"/>
      <c r="I122" s="18"/>
      <c r="J122" s="18"/>
    </row>
    <row r="123" spans="1:10" ht="30" customHeight="1">
      <c r="A123" s="36" t="s">
        <v>61</v>
      </c>
      <c r="B123" s="21">
        <v>13163.58</v>
      </c>
      <c r="C123" s="21">
        <v>10000</v>
      </c>
      <c r="D123" s="21">
        <f>D124</f>
        <v>16100</v>
      </c>
      <c r="E123" s="21">
        <v>15842.13</v>
      </c>
      <c r="F123" s="22">
        <v>120.35</v>
      </c>
      <c r="G123" s="37">
        <f t="shared" si="2"/>
        <v>98.398322981366462</v>
      </c>
      <c r="I123" s="18"/>
      <c r="J123" s="18"/>
    </row>
    <row r="124" spans="1:10" ht="30" customHeight="1">
      <c r="A124" s="38" t="s">
        <v>62</v>
      </c>
      <c r="B124" s="19">
        <v>13163.58</v>
      </c>
      <c r="C124" s="19">
        <v>10000</v>
      </c>
      <c r="D124" s="19">
        <f>D125+D133</f>
        <v>16100</v>
      </c>
      <c r="E124" s="19">
        <v>15842.13</v>
      </c>
      <c r="F124" s="20">
        <v>120.35</v>
      </c>
      <c r="G124" s="39">
        <f t="shared" si="2"/>
        <v>98.398322981366462</v>
      </c>
      <c r="I124" s="18"/>
      <c r="J124" s="18"/>
    </row>
    <row r="125" spans="1:10" ht="25.5">
      <c r="A125" s="40" t="s">
        <v>5</v>
      </c>
      <c r="B125" s="3">
        <v>11163.58</v>
      </c>
      <c r="C125" s="3">
        <v>5000</v>
      </c>
      <c r="D125" s="3">
        <f>D126</f>
        <v>16100</v>
      </c>
      <c r="E125" s="3">
        <v>15842.13</v>
      </c>
      <c r="F125" s="4">
        <v>141.91</v>
      </c>
      <c r="G125" s="41">
        <f t="shared" si="2"/>
        <v>98.398322981366462</v>
      </c>
      <c r="I125" s="18"/>
      <c r="J125" s="18"/>
    </row>
    <row r="126" spans="1:10" ht="12.75">
      <c r="A126" s="42" t="s">
        <v>24</v>
      </c>
      <c r="B126" s="3">
        <v>11163.58</v>
      </c>
      <c r="C126" s="3">
        <v>5000</v>
      </c>
      <c r="D126" s="3">
        <v>16100</v>
      </c>
      <c r="E126" s="3">
        <v>15842.13</v>
      </c>
      <c r="F126" s="4">
        <v>141.91</v>
      </c>
      <c r="G126" s="41">
        <f t="shared" si="2"/>
        <v>98.398322981366462</v>
      </c>
      <c r="I126" s="18"/>
      <c r="J126" s="18"/>
    </row>
    <row r="127" spans="1:10" ht="12.75">
      <c r="A127" s="43" t="s">
        <v>29</v>
      </c>
      <c r="B127" s="5"/>
      <c r="C127" s="5"/>
      <c r="D127" s="5"/>
      <c r="E127" s="7">
        <v>539.6</v>
      </c>
      <c r="F127" s="5"/>
      <c r="G127" s="47"/>
      <c r="I127" s="18"/>
      <c r="J127" s="18"/>
    </row>
    <row r="128" spans="1:10" ht="12.75">
      <c r="A128" s="43" t="s">
        <v>36</v>
      </c>
      <c r="B128" s="5"/>
      <c r="C128" s="5"/>
      <c r="D128" s="5"/>
      <c r="E128" s="6">
        <v>6698.87</v>
      </c>
      <c r="F128" s="5"/>
      <c r="G128" s="47"/>
      <c r="I128" s="18"/>
      <c r="J128" s="18"/>
    </row>
    <row r="129" spans="1:10" ht="12.75">
      <c r="A129" s="43" t="s">
        <v>38</v>
      </c>
      <c r="B129" s="5"/>
      <c r="C129" s="5"/>
      <c r="D129" s="5"/>
      <c r="E129" s="6">
        <v>3129</v>
      </c>
      <c r="F129" s="5"/>
      <c r="G129" s="47"/>
      <c r="I129" s="18"/>
      <c r="J129" s="18"/>
    </row>
    <row r="130" spans="1:10" ht="12.75">
      <c r="A130" s="43" t="s">
        <v>39</v>
      </c>
      <c r="B130" s="5"/>
      <c r="C130" s="5"/>
      <c r="D130" s="5"/>
      <c r="E130" s="7">
        <v>180</v>
      </c>
      <c r="F130" s="5"/>
      <c r="G130" s="47"/>
      <c r="I130" s="18"/>
      <c r="J130" s="18"/>
    </row>
    <row r="131" spans="1:10" ht="12.75">
      <c r="A131" s="43" t="s">
        <v>40</v>
      </c>
      <c r="B131" s="5"/>
      <c r="C131" s="5"/>
      <c r="D131" s="5"/>
      <c r="E131" s="6">
        <v>1421.91</v>
      </c>
      <c r="F131" s="5"/>
      <c r="G131" s="47"/>
      <c r="I131" s="18"/>
      <c r="J131" s="18"/>
    </row>
    <row r="132" spans="1:10" ht="12.75">
      <c r="A132" s="43" t="s">
        <v>42</v>
      </c>
      <c r="B132" s="6">
        <v>11163.58</v>
      </c>
      <c r="C132" s="5"/>
      <c r="D132" s="5"/>
      <c r="E132" s="6">
        <v>3872.75</v>
      </c>
      <c r="F132" s="7">
        <v>34.69</v>
      </c>
      <c r="G132" s="47"/>
      <c r="I132" s="18"/>
      <c r="J132" s="18"/>
    </row>
    <row r="133" spans="1:10" ht="25.5">
      <c r="A133" s="40" t="s">
        <v>11</v>
      </c>
      <c r="B133" s="3">
        <v>2000</v>
      </c>
      <c r="C133" s="3">
        <v>5000</v>
      </c>
      <c r="D133" s="3">
        <v>0</v>
      </c>
      <c r="E133" s="2"/>
      <c r="F133" s="2"/>
      <c r="G133" s="47"/>
      <c r="I133" s="18"/>
      <c r="J133" s="18"/>
    </row>
    <row r="134" spans="1:10" ht="12.75">
      <c r="A134" s="42" t="s">
        <v>24</v>
      </c>
      <c r="B134" s="3">
        <v>2000</v>
      </c>
      <c r="C134" s="3">
        <v>5000</v>
      </c>
      <c r="D134" s="3">
        <v>0</v>
      </c>
      <c r="E134" s="2"/>
      <c r="F134" s="2"/>
      <c r="G134" s="47"/>
      <c r="I134" s="18"/>
      <c r="J134" s="18"/>
    </row>
    <row r="135" spans="1:10" ht="12.75">
      <c r="A135" s="43" t="s">
        <v>36</v>
      </c>
      <c r="B135" s="6">
        <v>2000</v>
      </c>
      <c r="C135" s="5"/>
      <c r="D135" s="5"/>
      <c r="E135" s="5"/>
      <c r="F135" s="5"/>
      <c r="G135" s="47"/>
      <c r="I135" s="18"/>
      <c r="J135" s="18"/>
    </row>
    <row r="136" spans="1:10" ht="30" customHeight="1">
      <c r="A136" s="36" t="s">
        <v>63</v>
      </c>
      <c r="B136" s="21">
        <v>1453878.96</v>
      </c>
      <c r="C136" s="21">
        <v>3609012.38</v>
      </c>
      <c r="D136" s="21">
        <f>D137+D204+D207</f>
        <v>3590104.3</v>
      </c>
      <c r="E136" s="21">
        <v>3393489.64</v>
      </c>
      <c r="F136" s="22">
        <v>233.41</v>
      </c>
      <c r="G136" s="37">
        <f t="shared" ref="G136:G190" si="3">E136/D136*100</f>
        <v>94.523427634121944</v>
      </c>
      <c r="I136" s="18"/>
      <c r="J136" s="18"/>
    </row>
    <row r="137" spans="1:10" ht="30" customHeight="1">
      <c r="A137" s="48" t="s">
        <v>64</v>
      </c>
      <c r="B137" s="23">
        <v>1453878.96</v>
      </c>
      <c r="C137" s="23">
        <v>3459492.38</v>
      </c>
      <c r="D137" s="23">
        <f>D138+D144+D152+D156+D170+D181+D190+D201</f>
        <v>3474604.3</v>
      </c>
      <c r="E137" s="23">
        <v>3278323.58</v>
      </c>
      <c r="F137" s="24">
        <v>225.49</v>
      </c>
      <c r="G137" s="39">
        <f t="shared" si="3"/>
        <v>94.350990701300873</v>
      </c>
      <c r="I137" s="18"/>
      <c r="J137" s="18"/>
    </row>
    <row r="138" spans="1:10" ht="12.75">
      <c r="A138" s="40" t="s">
        <v>3</v>
      </c>
      <c r="B138" s="3">
        <v>55698.75</v>
      </c>
      <c r="C138" s="3">
        <v>387000</v>
      </c>
      <c r="D138" s="26">
        <f>D139+D141+D143</f>
        <v>387000</v>
      </c>
      <c r="E138" s="3">
        <v>140872.78</v>
      </c>
      <c r="F138" s="4">
        <v>252.92</v>
      </c>
      <c r="G138" s="46">
        <f t="shared" si="3"/>
        <v>36.401235142118864</v>
      </c>
      <c r="I138" s="18"/>
      <c r="J138" s="18"/>
    </row>
    <row r="139" spans="1:10" ht="12.75">
      <c r="A139" s="42" t="s">
        <v>24</v>
      </c>
      <c r="B139" s="2"/>
      <c r="C139" s="3">
        <v>305000</v>
      </c>
      <c r="D139" s="26">
        <v>305000</v>
      </c>
      <c r="E139" s="3">
        <v>138916.54</v>
      </c>
      <c r="F139" s="2"/>
      <c r="G139" s="46">
        <f t="shared" si="3"/>
        <v>45.546406557377054</v>
      </c>
      <c r="I139" s="18"/>
      <c r="J139" s="18"/>
    </row>
    <row r="140" spans="1:10" ht="25.5">
      <c r="A140" s="43" t="s">
        <v>35</v>
      </c>
      <c r="B140" s="5"/>
      <c r="C140" s="5"/>
      <c r="D140" s="28"/>
      <c r="E140" s="6">
        <v>138916.54</v>
      </c>
      <c r="F140" s="5"/>
      <c r="G140" s="47"/>
      <c r="I140" s="18"/>
      <c r="J140" s="18"/>
    </row>
    <row r="141" spans="1:10" ht="25.5">
      <c r="A141" s="42" t="s">
        <v>65</v>
      </c>
      <c r="B141" s="3">
        <v>55698.75</v>
      </c>
      <c r="C141" s="3">
        <v>82000</v>
      </c>
      <c r="D141" s="26">
        <v>82000</v>
      </c>
      <c r="E141" s="3">
        <v>1956.24</v>
      </c>
      <c r="F141" s="4">
        <v>3.51</v>
      </c>
      <c r="G141" s="46">
        <f t="shared" si="3"/>
        <v>2.3856585365853658</v>
      </c>
      <c r="I141" s="18"/>
      <c r="J141" s="18"/>
    </row>
    <row r="142" spans="1:10" ht="25.5">
      <c r="A142" s="43" t="s">
        <v>66</v>
      </c>
      <c r="B142" s="6">
        <v>55698.75</v>
      </c>
      <c r="C142" s="5"/>
      <c r="D142" s="26"/>
      <c r="E142" s="5"/>
      <c r="F142" s="5"/>
      <c r="G142" s="47"/>
      <c r="I142" s="18"/>
      <c r="J142" s="18"/>
    </row>
    <row r="143" spans="1:10" ht="12.75">
      <c r="A143" s="43" t="s">
        <v>67</v>
      </c>
      <c r="B143" s="5"/>
      <c r="C143" s="5"/>
      <c r="D143" s="26"/>
      <c r="E143" s="6">
        <v>1956.24</v>
      </c>
      <c r="F143" s="5"/>
      <c r="G143" s="47"/>
      <c r="I143" s="18"/>
      <c r="J143" s="18"/>
    </row>
    <row r="144" spans="1:10" ht="25.5">
      <c r="A144" s="40" t="s">
        <v>4</v>
      </c>
      <c r="B144" s="3">
        <v>95154.98</v>
      </c>
      <c r="C144" s="3">
        <v>112500</v>
      </c>
      <c r="D144" s="26">
        <v>112500</v>
      </c>
      <c r="E144" s="2"/>
      <c r="F144" s="2"/>
      <c r="G144" s="47"/>
      <c r="I144" s="18"/>
      <c r="J144" s="18"/>
    </row>
    <row r="145" spans="1:10" ht="25.5">
      <c r="A145" s="42" t="s">
        <v>65</v>
      </c>
      <c r="B145" s="2"/>
      <c r="C145" s="3">
        <v>112500</v>
      </c>
      <c r="D145" s="26">
        <v>112500</v>
      </c>
      <c r="E145" s="2"/>
      <c r="F145" s="2"/>
      <c r="G145" s="47"/>
      <c r="I145" s="18"/>
      <c r="J145" s="18"/>
    </row>
    <row r="146" spans="1:10" ht="25.5">
      <c r="A146" s="43" t="s">
        <v>68</v>
      </c>
      <c r="B146" s="5"/>
      <c r="C146" s="5"/>
      <c r="D146" s="28"/>
      <c r="E146" s="5"/>
      <c r="F146" s="5"/>
      <c r="G146" s="47"/>
      <c r="I146" s="18"/>
      <c r="J146" s="18"/>
    </row>
    <row r="147" spans="1:10" ht="25.5">
      <c r="A147" s="42" t="s">
        <v>69</v>
      </c>
      <c r="B147" s="3">
        <v>95154.98</v>
      </c>
      <c r="C147" s="2"/>
      <c r="D147" s="29"/>
      <c r="E147" s="2"/>
      <c r="F147" s="2"/>
      <c r="G147" s="47"/>
      <c r="I147" s="18"/>
      <c r="J147" s="18"/>
    </row>
    <row r="148" spans="1:10" ht="25.5">
      <c r="A148" s="43" t="s">
        <v>70</v>
      </c>
      <c r="B148" s="6">
        <v>95154.98</v>
      </c>
      <c r="C148" s="5"/>
      <c r="D148" s="28"/>
      <c r="E148" s="5"/>
      <c r="F148" s="5"/>
      <c r="G148" s="47"/>
      <c r="I148" s="18"/>
      <c r="J148" s="18"/>
    </row>
    <row r="149" spans="1:10" ht="25.5">
      <c r="A149" s="40" t="s">
        <v>5</v>
      </c>
      <c r="B149" s="3">
        <v>46174</v>
      </c>
      <c r="C149" s="2"/>
      <c r="D149" s="29"/>
      <c r="E149" s="2"/>
      <c r="F149" s="2"/>
      <c r="G149" s="47"/>
      <c r="I149" s="18"/>
      <c r="J149" s="18"/>
    </row>
    <row r="150" spans="1:10" ht="25.5">
      <c r="A150" s="42" t="s">
        <v>65</v>
      </c>
      <c r="B150" s="3">
        <v>46174</v>
      </c>
      <c r="C150" s="2"/>
      <c r="D150" s="29"/>
      <c r="E150" s="2"/>
      <c r="F150" s="2"/>
      <c r="G150" s="47"/>
      <c r="I150" s="18"/>
      <c r="J150" s="18"/>
    </row>
    <row r="151" spans="1:10" ht="25.5">
      <c r="A151" s="43" t="s">
        <v>66</v>
      </c>
      <c r="B151" s="6">
        <v>46174</v>
      </c>
      <c r="C151" s="5"/>
      <c r="D151" s="28"/>
      <c r="E151" s="5"/>
      <c r="F151" s="5"/>
      <c r="G151" s="47"/>
      <c r="I151" s="18"/>
      <c r="J151" s="18"/>
    </row>
    <row r="152" spans="1:10" ht="25.5">
      <c r="A152" s="40" t="s">
        <v>6</v>
      </c>
      <c r="B152" s="3">
        <v>257467.51</v>
      </c>
      <c r="C152" s="3">
        <v>65052.9</v>
      </c>
      <c r="D152" s="26">
        <f>D155</f>
        <v>64980.82</v>
      </c>
      <c r="E152" s="3">
        <v>64980.82</v>
      </c>
      <c r="F152" s="4">
        <v>25.24</v>
      </c>
      <c r="G152" s="46">
        <f t="shared" si="3"/>
        <v>100</v>
      </c>
      <c r="I152" s="18"/>
      <c r="J152" s="18"/>
    </row>
    <row r="153" spans="1:10" ht="12.75">
      <c r="A153" s="42" t="s">
        <v>24</v>
      </c>
      <c r="B153" s="3">
        <v>257467.51</v>
      </c>
      <c r="C153" s="2"/>
      <c r="D153" s="29"/>
      <c r="E153" s="3">
        <v>64980.82</v>
      </c>
      <c r="F153" s="4">
        <v>25.24</v>
      </c>
      <c r="G153" s="47"/>
      <c r="I153" s="18"/>
      <c r="J153" s="18"/>
    </row>
    <row r="154" spans="1:10" ht="25.5">
      <c r="A154" s="43" t="s">
        <v>35</v>
      </c>
      <c r="B154" s="6">
        <v>257467.51</v>
      </c>
      <c r="C154" s="5"/>
      <c r="D154" s="28"/>
      <c r="E154" s="6">
        <v>64980.82</v>
      </c>
      <c r="F154" s="7">
        <v>25.24</v>
      </c>
      <c r="G154" s="47"/>
      <c r="I154" s="18"/>
      <c r="J154" s="18"/>
    </row>
    <row r="155" spans="1:10" ht="25.5">
      <c r="A155" s="42" t="s">
        <v>65</v>
      </c>
      <c r="B155" s="2"/>
      <c r="C155" s="3">
        <v>65052.9</v>
      </c>
      <c r="D155" s="26">
        <v>64980.82</v>
      </c>
      <c r="E155" s="2"/>
      <c r="F155" s="2"/>
      <c r="G155" s="47"/>
      <c r="I155" s="18"/>
      <c r="J155" s="18"/>
    </row>
    <row r="156" spans="1:10" ht="25.5">
      <c r="A156" s="40" t="s">
        <v>7</v>
      </c>
      <c r="B156" s="3">
        <v>301376.33</v>
      </c>
      <c r="C156" s="3">
        <v>214616</v>
      </c>
      <c r="D156" s="26">
        <f>D157+D159+D161</f>
        <v>229800</v>
      </c>
      <c r="E156" s="3">
        <v>154323.42000000001</v>
      </c>
      <c r="F156" s="4">
        <v>51.21</v>
      </c>
      <c r="G156" s="46">
        <f t="shared" si="3"/>
        <v>67.155535248041772</v>
      </c>
      <c r="I156" s="18"/>
      <c r="J156" s="18"/>
    </row>
    <row r="157" spans="1:10" ht="12.75">
      <c r="A157" s="42" t="s">
        <v>24</v>
      </c>
      <c r="B157" s="3">
        <v>16440.23</v>
      </c>
      <c r="C157" s="2"/>
      <c r="D157" s="26">
        <v>10000</v>
      </c>
      <c r="E157" s="2"/>
      <c r="F157" s="2"/>
      <c r="G157" s="47"/>
      <c r="I157" s="18"/>
      <c r="J157" s="18"/>
    </row>
    <row r="158" spans="1:10" ht="25.5">
      <c r="A158" s="43" t="s">
        <v>35</v>
      </c>
      <c r="B158" s="6">
        <v>16440.23</v>
      </c>
      <c r="C158" s="5"/>
      <c r="D158" s="26"/>
      <c r="E158" s="5"/>
      <c r="F158" s="5"/>
      <c r="G158" s="47"/>
      <c r="I158" s="18"/>
      <c r="J158" s="18"/>
    </row>
    <row r="159" spans="1:10" ht="25.5">
      <c r="A159" s="42" t="s">
        <v>71</v>
      </c>
      <c r="B159" s="3">
        <v>18937.21</v>
      </c>
      <c r="C159" s="3">
        <v>14000</v>
      </c>
      <c r="D159" s="26">
        <v>14000</v>
      </c>
      <c r="E159" s="3">
        <v>3411.99</v>
      </c>
      <c r="F159" s="4">
        <v>18.02</v>
      </c>
      <c r="G159" s="46">
        <f t="shared" si="3"/>
        <v>24.371357142857143</v>
      </c>
      <c r="I159" s="18"/>
      <c r="J159" s="18"/>
    </row>
    <row r="160" spans="1:10" ht="12.75">
      <c r="A160" s="43" t="s">
        <v>72</v>
      </c>
      <c r="B160" s="6">
        <v>18937.21</v>
      </c>
      <c r="C160" s="5"/>
      <c r="D160" s="28"/>
      <c r="E160" s="6">
        <v>3411.99</v>
      </c>
      <c r="F160" s="7">
        <v>18.02</v>
      </c>
      <c r="G160" s="47"/>
      <c r="I160" s="18"/>
      <c r="J160" s="18"/>
    </row>
    <row r="161" spans="1:10" ht="25.5">
      <c r="A161" s="42" t="s">
        <v>65</v>
      </c>
      <c r="B161" s="3">
        <v>257412.83</v>
      </c>
      <c r="C161" s="3">
        <v>200116</v>
      </c>
      <c r="D161" s="26">
        <v>205800</v>
      </c>
      <c r="E161" s="3">
        <v>150911.43</v>
      </c>
      <c r="F161" s="4">
        <v>58.63</v>
      </c>
      <c r="G161" s="46">
        <f t="shared" si="3"/>
        <v>73.32916909620991</v>
      </c>
      <c r="I161" s="18"/>
      <c r="J161" s="18"/>
    </row>
    <row r="162" spans="1:10" ht="12.75">
      <c r="A162" s="43" t="s">
        <v>73</v>
      </c>
      <c r="B162" s="6">
        <v>31774.14</v>
      </c>
      <c r="C162" s="5"/>
      <c r="D162" s="28"/>
      <c r="E162" s="6">
        <v>7295.95</v>
      </c>
      <c r="F162" s="7">
        <v>22.96</v>
      </c>
      <c r="G162" s="47"/>
      <c r="I162" s="18"/>
      <c r="J162" s="18"/>
    </row>
    <row r="163" spans="1:10" ht="12.75">
      <c r="A163" s="43" t="s">
        <v>74</v>
      </c>
      <c r="B163" s="6">
        <v>2026.61</v>
      </c>
      <c r="C163" s="5"/>
      <c r="D163" s="28"/>
      <c r="E163" s="6">
        <v>116526.02</v>
      </c>
      <c r="F163" s="6">
        <v>5749.8</v>
      </c>
      <c r="G163" s="47"/>
      <c r="I163" s="18"/>
      <c r="J163" s="18"/>
    </row>
    <row r="164" spans="1:10" ht="12.75">
      <c r="A164" s="43" t="s">
        <v>75</v>
      </c>
      <c r="B164" s="6">
        <v>7649.85</v>
      </c>
      <c r="C164" s="5"/>
      <c r="D164" s="28"/>
      <c r="E164" s="7">
        <v>349.74</v>
      </c>
      <c r="F164" s="7">
        <v>4.57</v>
      </c>
      <c r="G164" s="47"/>
      <c r="I164" s="18"/>
      <c r="J164" s="18"/>
    </row>
    <row r="165" spans="1:10" ht="25.5">
      <c r="A165" s="43" t="s">
        <v>66</v>
      </c>
      <c r="B165" s="6">
        <v>138088.9</v>
      </c>
      <c r="C165" s="5"/>
      <c r="D165" s="28"/>
      <c r="E165" s="6">
        <v>23617.22</v>
      </c>
      <c r="F165" s="7">
        <v>17.100000000000001</v>
      </c>
      <c r="G165" s="47"/>
      <c r="I165" s="18"/>
      <c r="J165" s="18"/>
    </row>
    <row r="166" spans="1:10" ht="25.5">
      <c r="A166" s="43" t="s">
        <v>68</v>
      </c>
      <c r="B166" s="6">
        <v>33281.49</v>
      </c>
      <c r="C166" s="5"/>
      <c r="D166" s="28"/>
      <c r="E166" s="5"/>
      <c r="F166" s="5"/>
      <c r="G166" s="47"/>
      <c r="I166" s="18"/>
      <c r="J166" s="18"/>
    </row>
    <row r="167" spans="1:10" ht="12.75">
      <c r="A167" s="43" t="s">
        <v>67</v>
      </c>
      <c r="B167" s="6">
        <v>44591.839999999997</v>
      </c>
      <c r="C167" s="5"/>
      <c r="D167" s="28"/>
      <c r="E167" s="6">
        <v>3122.5</v>
      </c>
      <c r="F167" s="7">
        <v>7</v>
      </c>
      <c r="G167" s="47"/>
      <c r="I167" s="18"/>
      <c r="J167" s="18"/>
    </row>
    <row r="168" spans="1:10" ht="25.5">
      <c r="A168" s="42" t="s">
        <v>69</v>
      </c>
      <c r="B168" s="3">
        <v>8586.06</v>
      </c>
      <c r="C168" s="4">
        <v>500</v>
      </c>
      <c r="D168" s="30">
        <v>0</v>
      </c>
      <c r="E168" s="2"/>
      <c r="F168" s="2"/>
      <c r="G168" s="47"/>
      <c r="I168" s="18"/>
      <c r="J168" s="18"/>
    </row>
    <row r="169" spans="1:10" ht="25.5">
      <c r="A169" s="43" t="s">
        <v>70</v>
      </c>
      <c r="B169" s="6">
        <v>8586.06</v>
      </c>
      <c r="C169" s="5"/>
      <c r="D169" s="28"/>
      <c r="E169" s="5"/>
      <c r="F169" s="5"/>
      <c r="G169" s="47"/>
      <c r="I169" s="18"/>
      <c r="J169" s="18"/>
    </row>
    <row r="170" spans="1:10" ht="25.5">
      <c r="A170" s="40" t="s">
        <v>8</v>
      </c>
      <c r="B170" s="3">
        <v>517471.76</v>
      </c>
      <c r="C170" s="3">
        <v>340000</v>
      </c>
      <c r="D170" s="26">
        <f>D171+D177+D179</f>
        <v>340000</v>
      </c>
      <c r="E170" s="3">
        <v>578573.07999999996</v>
      </c>
      <c r="F170" s="4">
        <v>111.81</v>
      </c>
      <c r="G170" s="46">
        <f t="shared" si="3"/>
        <v>170.16855294117644</v>
      </c>
      <c r="I170" s="18"/>
      <c r="J170" s="18"/>
    </row>
    <row r="171" spans="1:10" ht="12.75">
      <c r="A171" s="42" t="s">
        <v>24</v>
      </c>
      <c r="B171" s="3">
        <v>40000</v>
      </c>
      <c r="C171" s="2"/>
      <c r="D171" s="26">
        <v>68500</v>
      </c>
      <c r="E171" s="3">
        <v>99459</v>
      </c>
      <c r="F171" s="4">
        <v>248.65</v>
      </c>
      <c r="G171" s="46">
        <f t="shared" si="3"/>
        <v>145.19562043795619</v>
      </c>
      <c r="I171" s="18"/>
      <c r="J171" s="18"/>
    </row>
    <row r="172" spans="1:10" ht="25.5">
      <c r="A172" s="43" t="s">
        <v>35</v>
      </c>
      <c r="B172" s="6">
        <v>40000</v>
      </c>
      <c r="C172" s="5"/>
      <c r="D172" s="26"/>
      <c r="E172" s="6">
        <v>99459</v>
      </c>
      <c r="F172" s="7">
        <v>248.65</v>
      </c>
      <c r="G172" s="47"/>
      <c r="I172" s="18"/>
      <c r="J172" s="18"/>
    </row>
    <row r="173" spans="1:10" ht="25.5">
      <c r="A173" s="42" t="s">
        <v>65</v>
      </c>
      <c r="B173" s="3">
        <v>338146</v>
      </c>
      <c r="C173" s="2"/>
      <c r="D173" s="26"/>
      <c r="E173" s="3">
        <v>207618.32</v>
      </c>
      <c r="F173" s="4">
        <v>61.4</v>
      </c>
      <c r="G173" s="47"/>
      <c r="I173" s="18"/>
      <c r="J173" s="18"/>
    </row>
    <row r="174" spans="1:10" ht="12.75">
      <c r="A174" s="43" t="s">
        <v>73</v>
      </c>
      <c r="B174" s="5"/>
      <c r="C174" s="5"/>
      <c r="D174" s="26"/>
      <c r="E174" s="6">
        <v>15118.32</v>
      </c>
      <c r="F174" s="5"/>
      <c r="G174" s="47"/>
      <c r="I174" s="18"/>
      <c r="J174" s="18"/>
    </row>
    <row r="175" spans="1:10" ht="25.5">
      <c r="A175" s="43" t="s">
        <v>66</v>
      </c>
      <c r="B175" s="6">
        <v>338146</v>
      </c>
      <c r="C175" s="5"/>
      <c r="D175" s="26"/>
      <c r="E175" s="6">
        <v>80000</v>
      </c>
      <c r="F175" s="7">
        <v>23.66</v>
      </c>
      <c r="G175" s="47"/>
      <c r="I175" s="18"/>
      <c r="J175" s="18"/>
    </row>
    <row r="176" spans="1:10" ht="25.5">
      <c r="A176" s="43" t="s">
        <v>68</v>
      </c>
      <c r="B176" s="5"/>
      <c r="C176" s="5"/>
      <c r="D176" s="26"/>
      <c r="E176" s="6">
        <v>112500</v>
      </c>
      <c r="F176" s="5"/>
      <c r="G176" s="47"/>
      <c r="I176" s="18"/>
      <c r="J176" s="18"/>
    </row>
    <row r="177" spans="1:10" ht="25.5">
      <c r="A177" s="42" t="s">
        <v>69</v>
      </c>
      <c r="B177" s="2"/>
      <c r="C177" s="3">
        <v>29424</v>
      </c>
      <c r="D177" s="26">
        <v>29424</v>
      </c>
      <c r="E177" s="3">
        <v>29420</v>
      </c>
      <c r="F177" s="2"/>
      <c r="G177" s="46">
        <f t="shared" si="3"/>
        <v>99.98640565524741</v>
      </c>
      <c r="I177" s="18"/>
      <c r="J177" s="18"/>
    </row>
    <row r="178" spans="1:10" ht="25.5">
      <c r="A178" s="43" t="s">
        <v>76</v>
      </c>
      <c r="B178" s="5"/>
      <c r="C178" s="5"/>
      <c r="D178" s="28"/>
      <c r="E178" s="6">
        <v>29420</v>
      </c>
      <c r="F178" s="5"/>
      <c r="G178" s="47"/>
      <c r="I178" s="18"/>
      <c r="J178" s="18"/>
    </row>
    <row r="179" spans="1:10" ht="25.5">
      <c r="A179" s="42" t="s">
        <v>77</v>
      </c>
      <c r="B179" s="3">
        <v>139325.76000000001</v>
      </c>
      <c r="C179" s="3">
        <v>310576</v>
      </c>
      <c r="D179" s="26">
        <v>242076</v>
      </c>
      <c r="E179" s="3">
        <v>242075.76</v>
      </c>
      <c r="F179" s="4">
        <v>173.75</v>
      </c>
      <c r="G179" s="46">
        <f t="shared" si="3"/>
        <v>99.99990085758192</v>
      </c>
      <c r="I179" s="18"/>
      <c r="J179" s="18"/>
    </row>
    <row r="180" spans="1:10" ht="38.25">
      <c r="A180" s="43" t="s">
        <v>78</v>
      </c>
      <c r="B180" s="6">
        <v>139325.76000000001</v>
      </c>
      <c r="C180" s="5"/>
      <c r="D180" s="28"/>
      <c r="E180" s="6">
        <v>242075.76</v>
      </c>
      <c r="F180" s="7">
        <v>173.75</v>
      </c>
      <c r="G180" s="47"/>
      <c r="I180" s="18"/>
      <c r="J180" s="18"/>
    </row>
    <row r="181" spans="1:10" ht="38.25">
      <c r="A181" s="40" t="s">
        <v>9</v>
      </c>
      <c r="B181" s="3">
        <v>66196.070000000007</v>
      </c>
      <c r="C181" s="3">
        <v>284323.48</v>
      </c>
      <c r="D181" s="26">
        <f>D182+D184</f>
        <v>284323.48</v>
      </c>
      <c r="E181" s="3">
        <v>284323.48</v>
      </c>
      <c r="F181" s="4">
        <v>429.52</v>
      </c>
      <c r="G181" s="46">
        <f t="shared" si="3"/>
        <v>100</v>
      </c>
      <c r="I181" s="18"/>
      <c r="J181" s="18"/>
    </row>
    <row r="182" spans="1:10" ht="12.75">
      <c r="A182" s="42" t="s">
        <v>24</v>
      </c>
      <c r="B182" s="3">
        <v>66196.070000000007</v>
      </c>
      <c r="C182" s="3">
        <v>99376.38</v>
      </c>
      <c r="D182" s="26">
        <v>156323.48000000001</v>
      </c>
      <c r="E182" s="3">
        <v>156323.48000000001</v>
      </c>
      <c r="F182" s="4">
        <v>236.15</v>
      </c>
      <c r="G182" s="46">
        <f t="shared" si="3"/>
        <v>100</v>
      </c>
      <c r="I182" s="18"/>
      <c r="J182" s="18"/>
    </row>
    <row r="183" spans="1:10" ht="25.5">
      <c r="A183" s="43" t="s">
        <v>35</v>
      </c>
      <c r="B183" s="6">
        <v>66196.070000000007</v>
      </c>
      <c r="C183" s="5"/>
      <c r="D183" s="28"/>
      <c r="E183" s="6">
        <v>156323.48000000001</v>
      </c>
      <c r="F183" s="7">
        <v>236.15</v>
      </c>
      <c r="G183" s="46"/>
      <c r="I183" s="18"/>
      <c r="J183" s="18"/>
    </row>
    <row r="184" spans="1:10" ht="25.5">
      <c r="A184" s="42" t="s">
        <v>65</v>
      </c>
      <c r="B184" s="2"/>
      <c r="C184" s="3">
        <v>184947.1</v>
      </c>
      <c r="D184" s="26">
        <v>128000</v>
      </c>
      <c r="E184" s="3">
        <v>128000</v>
      </c>
      <c r="F184" s="2"/>
      <c r="G184" s="46">
        <f t="shared" si="3"/>
        <v>100</v>
      </c>
      <c r="I184" s="18"/>
      <c r="J184" s="18"/>
    </row>
    <row r="185" spans="1:10" ht="25.5">
      <c r="A185" s="43" t="s">
        <v>66</v>
      </c>
      <c r="B185" s="5"/>
      <c r="C185" s="5"/>
      <c r="D185" s="28"/>
      <c r="E185" s="6">
        <v>5469.24</v>
      </c>
      <c r="F185" s="5"/>
      <c r="G185" s="47"/>
      <c r="I185" s="18"/>
      <c r="J185" s="18"/>
    </row>
    <row r="186" spans="1:10" ht="25.5">
      <c r="A186" s="43" t="s">
        <v>68</v>
      </c>
      <c r="B186" s="5"/>
      <c r="C186" s="5"/>
      <c r="D186" s="28"/>
      <c r="E186" s="6">
        <v>122530.76</v>
      </c>
      <c r="F186" s="5"/>
      <c r="G186" s="47"/>
      <c r="I186" s="18"/>
      <c r="J186" s="18"/>
    </row>
    <row r="187" spans="1:10" ht="25.5">
      <c r="A187" s="40" t="s">
        <v>10</v>
      </c>
      <c r="B187" s="3">
        <v>22518.080000000002</v>
      </c>
      <c r="C187" s="2"/>
      <c r="D187" s="29"/>
      <c r="E187" s="2"/>
      <c r="F187" s="2"/>
      <c r="G187" s="47"/>
      <c r="I187" s="18"/>
      <c r="J187" s="18"/>
    </row>
    <row r="188" spans="1:10" ht="25.5">
      <c r="A188" s="42" t="s">
        <v>65</v>
      </c>
      <c r="B188" s="3">
        <v>22518.080000000002</v>
      </c>
      <c r="C188" s="2"/>
      <c r="D188" s="29"/>
      <c r="E188" s="2"/>
      <c r="F188" s="2"/>
      <c r="G188" s="47"/>
      <c r="I188" s="18"/>
      <c r="J188" s="18"/>
    </row>
    <row r="189" spans="1:10" ht="25.5">
      <c r="A189" s="43" t="s">
        <v>66</v>
      </c>
      <c r="B189" s="6">
        <v>22518.080000000002</v>
      </c>
      <c r="C189" s="5"/>
      <c r="D189" s="28"/>
      <c r="E189" s="5"/>
      <c r="F189" s="5"/>
      <c r="G189" s="47"/>
      <c r="I189" s="18"/>
      <c r="J189" s="18"/>
    </row>
    <row r="190" spans="1:10" ht="25.5">
      <c r="A190" s="40" t="s">
        <v>11</v>
      </c>
      <c r="B190" s="3">
        <v>2403.2600000000002</v>
      </c>
      <c r="C190" s="3">
        <v>1000</v>
      </c>
      <c r="D190" s="26">
        <v>1000</v>
      </c>
      <c r="E190" s="4">
        <v>250</v>
      </c>
      <c r="F190" s="4">
        <v>10.4</v>
      </c>
      <c r="G190" s="46">
        <f t="shared" si="3"/>
        <v>25</v>
      </c>
      <c r="I190" s="18"/>
      <c r="J190" s="18"/>
    </row>
    <row r="191" spans="1:10" ht="25.5">
      <c r="A191" s="42" t="s">
        <v>65</v>
      </c>
      <c r="B191" s="3">
        <v>2403.2600000000002</v>
      </c>
      <c r="C191" s="3">
        <v>1000</v>
      </c>
      <c r="D191" s="26">
        <v>1000</v>
      </c>
      <c r="E191" s="4">
        <v>250</v>
      </c>
      <c r="F191" s="4">
        <v>10.4</v>
      </c>
      <c r="G191" s="46">
        <f t="shared" ref="G191:G212" si="4">E191/D191*100</f>
        <v>25</v>
      </c>
      <c r="I191" s="18"/>
      <c r="J191" s="18"/>
    </row>
    <row r="192" spans="1:10" ht="12.75">
      <c r="A192" s="43" t="s">
        <v>73</v>
      </c>
      <c r="B192" s="5"/>
      <c r="C192" s="5"/>
      <c r="D192" s="28"/>
      <c r="E192" s="7">
        <v>250</v>
      </c>
      <c r="F192" s="5"/>
      <c r="G192" s="47"/>
      <c r="I192" s="18"/>
      <c r="J192" s="18"/>
    </row>
    <row r="193" spans="1:10" ht="12.75">
      <c r="A193" s="43" t="s">
        <v>75</v>
      </c>
      <c r="B193" s="6">
        <v>1903.26</v>
      </c>
      <c r="C193" s="5"/>
      <c r="D193" s="28"/>
      <c r="E193" s="5"/>
      <c r="F193" s="5"/>
      <c r="G193" s="47"/>
      <c r="I193" s="18"/>
      <c r="J193" s="18"/>
    </row>
    <row r="194" spans="1:10" ht="25.5">
      <c r="A194" s="43" t="s">
        <v>66</v>
      </c>
      <c r="B194" s="7">
        <v>500</v>
      </c>
      <c r="C194" s="5"/>
      <c r="D194" s="28"/>
      <c r="E194" s="5"/>
      <c r="F194" s="5"/>
      <c r="G194" s="47"/>
      <c r="I194" s="18"/>
      <c r="J194" s="18"/>
    </row>
    <row r="195" spans="1:10" ht="38.25">
      <c r="A195" s="40" t="s">
        <v>13</v>
      </c>
      <c r="B195" s="3">
        <v>40000</v>
      </c>
      <c r="C195" s="2"/>
      <c r="D195" s="29"/>
      <c r="E195" s="2"/>
      <c r="F195" s="2"/>
      <c r="G195" s="47"/>
      <c r="I195" s="18"/>
      <c r="J195" s="18"/>
    </row>
    <row r="196" spans="1:10" ht="25.5">
      <c r="A196" s="42" t="s">
        <v>65</v>
      </c>
      <c r="B196" s="3">
        <v>40000</v>
      </c>
      <c r="C196" s="2"/>
      <c r="D196" s="29"/>
      <c r="E196" s="2"/>
      <c r="F196" s="2"/>
      <c r="G196" s="47"/>
      <c r="I196" s="18"/>
      <c r="J196" s="18"/>
    </row>
    <row r="197" spans="1:10" ht="25.5">
      <c r="A197" s="43" t="s">
        <v>66</v>
      </c>
      <c r="B197" s="6">
        <v>40000</v>
      </c>
      <c r="C197" s="5"/>
      <c r="D197" s="28"/>
      <c r="E197" s="5"/>
      <c r="F197" s="5"/>
      <c r="G197" s="47"/>
      <c r="I197" s="18"/>
      <c r="J197" s="18"/>
    </row>
    <row r="198" spans="1:10" ht="51">
      <c r="A198" s="40" t="s">
        <v>14</v>
      </c>
      <c r="B198" s="3">
        <v>49418.22</v>
      </c>
      <c r="C198" s="2"/>
      <c r="D198" s="29"/>
      <c r="E198" s="2"/>
      <c r="F198" s="2"/>
      <c r="G198" s="47"/>
      <c r="I198" s="18"/>
      <c r="J198" s="18"/>
    </row>
    <row r="199" spans="1:10" ht="25.5">
      <c r="A199" s="42" t="s">
        <v>65</v>
      </c>
      <c r="B199" s="3">
        <v>49418.22</v>
      </c>
      <c r="C199" s="2"/>
      <c r="D199" s="29"/>
      <c r="E199" s="2"/>
      <c r="F199" s="2"/>
      <c r="G199" s="47"/>
      <c r="I199" s="18"/>
      <c r="J199" s="18"/>
    </row>
    <row r="200" spans="1:10" ht="12.75">
      <c r="A200" s="43" t="s">
        <v>73</v>
      </c>
      <c r="B200" s="6">
        <v>49418.22</v>
      </c>
      <c r="C200" s="5"/>
      <c r="D200" s="28"/>
      <c r="E200" s="5"/>
      <c r="F200" s="5"/>
      <c r="G200" s="47"/>
      <c r="I200" s="18"/>
      <c r="J200" s="18"/>
    </row>
    <row r="201" spans="1:10" ht="25.5">
      <c r="A201" s="40" t="s">
        <v>15</v>
      </c>
      <c r="B201" s="2"/>
      <c r="C201" s="3">
        <v>2055000</v>
      </c>
      <c r="D201" s="26">
        <v>2055000</v>
      </c>
      <c r="E201" s="3">
        <v>2055000</v>
      </c>
      <c r="F201" s="2"/>
      <c r="G201" s="46">
        <f t="shared" si="4"/>
        <v>100</v>
      </c>
      <c r="I201" s="18"/>
      <c r="J201" s="18"/>
    </row>
    <row r="202" spans="1:10" ht="25.5">
      <c r="A202" s="42" t="s">
        <v>65</v>
      </c>
      <c r="B202" s="2"/>
      <c r="C202" s="3">
        <v>2055000</v>
      </c>
      <c r="D202" s="3">
        <v>2055000</v>
      </c>
      <c r="E202" s="3">
        <v>2055000</v>
      </c>
      <c r="F202" s="2"/>
      <c r="G202" s="46">
        <f t="shared" si="4"/>
        <v>100</v>
      </c>
      <c r="I202" s="18"/>
      <c r="J202" s="18"/>
    </row>
    <row r="203" spans="1:10" ht="25.5">
      <c r="A203" s="43" t="s">
        <v>66</v>
      </c>
      <c r="B203" s="5"/>
      <c r="C203" s="5"/>
      <c r="D203" s="5"/>
      <c r="E203" s="6">
        <v>2055000</v>
      </c>
      <c r="F203" s="5"/>
      <c r="G203" s="47"/>
      <c r="I203" s="18"/>
      <c r="J203" s="18"/>
    </row>
    <row r="204" spans="1:10" ht="30" customHeight="1">
      <c r="A204" s="48" t="s">
        <v>79</v>
      </c>
      <c r="B204" s="25"/>
      <c r="C204" s="23">
        <v>34520</v>
      </c>
      <c r="D204" s="23">
        <v>0</v>
      </c>
      <c r="E204" s="25"/>
      <c r="F204" s="25"/>
      <c r="G204" s="49"/>
      <c r="I204" s="18"/>
      <c r="J204" s="18"/>
    </row>
    <row r="205" spans="1:10" ht="25.5">
      <c r="A205" s="40" t="s">
        <v>7</v>
      </c>
      <c r="B205" s="2"/>
      <c r="C205" s="3">
        <v>34520</v>
      </c>
      <c r="D205" s="3">
        <v>0</v>
      </c>
      <c r="E205" s="2"/>
      <c r="F205" s="2"/>
      <c r="G205" s="47"/>
      <c r="I205" s="18"/>
      <c r="J205" s="18"/>
    </row>
    <row r="206" spans="1:10" ht="25.5">
      <c r="A206" s="42" t="s">
        <v>65</v>
      </c>
      <c r="B206" s="2"/>
      <c r="C206" s="3">
        <v>34520</v>
      </c>
      <c r="D206" s="3">
        <v>0</v>
      </c>
      <c r="E206" s="2"/>
      <c r="F206" s="2"/>
      <c r="G206" s="47"/>
      <c r="I206" s="18"/>
      <c r="J206" s="18"/>
    </row>
    <row r="207" spans="1:10" ht="30" customHeight="1">
      <c r="A207" s="48" t="s">
        <v>80</v>
      </c>
      <c r="B207" s="25"/>
      <c r="C207" s="23">
        <v>115000</v>
      </c>
      <c r="D207" s="23">
        <f>D208+D211</f>
        <v>115500</v>
      </c>
      <c r="E207" s="23">
        <v>115166.06</v>
      </c>
      <c r="F207" s="25"/>
      <c r="G207" s="39">
        <f t="shared" si="4"/>
        <v>99.710874458874457</v>
      </c>
      <c r="I207" s="18"/>
      <c r="J207" s="18"/>
    </row>
    <row r="208" spans="1:10" ht="12.75">
      <c r="A208" s="40" t="s">
        <v>3</v>
      </c>
      <c r="B208" s="2"/>
      <c r="C208" s="3">
        <v>115000</v>
      </c>
      <c r="D208" s="3">
        <v>115000</v>
      </c>
      <c r="E208" s="3">
        <v>115000</v>
      </c>
      <c r="F208" s="2"/>
      <c r="G208" s="46">
        <f t="shared" si="4"/>
        <v>100</v>
      </c>
      <c r="I208" s="18"/>
      <c r="J208" s="18"/>
    </row>
    <row r="209" spans="1:10" ht="25.5">
      <c r="A209" s="42" t="s">
        <v>69</v>
      </c>
      <c r="B209" s="2"/>
      <c r="C209" s="3">
        <v>115000</v>
      </c>
      <c r="D209" s="3">
        <v>115000</v>
      </c>
      <c r="E209" s="3">
        <v>115000</v>
      </c>
      <c r="F209" s="2"/>
      <c r="G209" s="46">
        <f t="shared" si="4"/>
        <v>100</v>
      </c>
      <c r="I209" s="18"/>
      <c r="J209" s="18"/>
    </row>
    <row r="210" spans="1:10" ht="25.5">
      <c r="A210" s="43" t="s">
        <v>70</v>
      </c>
      <c r="B210" s="5"/>
      <c r="C210" s="5"/>
      <c r="D210" s="3"/>
      <c r="E210" s="6">
        <v>115000</v>
      </c>
      <c r="F210" s="5"/>
      <c r="G210" s="47"/>
      <c r="I210" s="18"/>
      <c r="J210" s="18"/>
    </row>
    <row r="211" spans="1:10" ht="25.5">
      <c r="A211" s="40" t="s">
        <v>7</v>
      </c>
      <c r="B211" s="2"/>
      <c r="C211" s="2"/>
      <c r="D211" s="3">
        <v>500</v>
      </c>
      <c r="E211" s="4">
        <v>166.06</v>
      </c>
      <c r="F211" s="2"/>
      <c r="G211" s="46">
        <f t="shared" si="4"/>
        <v>33.212000000000003</v>
      </c>
      <c r="I211" s="18"/>
      <c r="J211" s="18"/>
    </row>
    <row r="212" spans="1:10" ht="25.5">
      <c r="A212" s="42" t="s">
        <v>69</v>
      </c>
      <c r="B212" s="2"/>
      <c r="C212" s="2"/>
      <c r="D212" s="3">
        <v>500</v>
      </c>
      <c r="E212" s="4">
        <v>166.06</v>
      </c>
      <c r="F212" s="2"/>
      <c r="G212" s="46">
        <f t="shared" si="4"/>
        <v>33.212000000000003</v>
      </c>
      <c r="I212" s="18"/>
      <c r="J212" s="18"/>
    </row>
    <row r="213" spans="1:10" ht="26.25" thickBot="1">
      <c r="A213" s="50" t="s">
        <v>70</v>
      </c>
      <c r="B213" s="51"/>
      <c r="C213" s="51"/>
      <c r="D213" s="52"/>
      <c r="E213" s="53">
        <v>166.06</v>
      </c>
      <c r="F213" s="51"/>
      <c r="G213" s="54"/>
      <c r="I213" s="18"/>
      <c r="J213" s="18"/>
    </row>
    <row r="215" spans="1:10">
      <c r="E215" s="1" t="s">
        <v>90</v>
      </c>
      <c r="J215" s="18"/>
    </row>
    <row r="216" spans="1:10">
      <c r="D216" s="27"/>
      <c r="E216" s="1" t="s">
        <v>91</v>
      </c>
    </row>
    <row r="218" spans="1:10">
      <c r="E218" s="1" t="s">
        <v>92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Cristina Radioni-Samsa</dc:creator>
  <cp:lastModifiedBy>csamsa</cp:lastModifiedBy>
  <cp:lastPrinted>2025-02-24T10:58:02Z</cp:lastPrinted>
  <dcterms:created xsi:type="dcterms:W3CDTF">2025-02-21T13:15:33Z</dcterms:created>
  <dcterms:modified xsi:type="dcterms:W3CDTF">2025-02-24T13:06:26Z</dcterms:modified>
</cp:coreProperties>
</file>